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лан 2019. - извор 01" sheetId="1" r:id="rId4"/>
    <sheet state="visible" name="план 2019. - извор 04" sheetId="2" r:id="rId5"/>
    <sheet state="visible" name="план 2019. - извор 07" sheetId="3" r:id="rId6"/>
    <sheet state="visible" name="буџетска резерва" sheetId="4" r:id="rId7"/>
    <sheet state="visible" name="план 2019-укупно" sheetId="5" r:id="rId8"/>
  </sheets>
  <definedNames/>
  <calcPr/>
</workbook>
</file>

<file path=xl/sharedStrings.xml><?xml version="1.0" encoding="utf-8"?>
<sst xmlns="http://schemas.openxmlformats.org/spreadsheetml/2006/main" count="576" uniqueCount="145">
  <si>
    <t xml:space="preserve">ФИНАНСИЈСКИ ПЛАН ПРИХОДА И РАСХОДА ЗА 2019. ГОДИНУ </t>
  </si>
  <si>
    <t>ИЗВОР 01</t>
  </si>
  <si>
    <t>ИЗВОР 07 - република</t>
  </si>
  <si>
    <t>ИЗВОР 04</t>
  </si>
  <si>
    <t>НАЗИВ УСТАНОВЕ:  ЗАВОД ЗА ЗАШТИТУ СПОМЕНИКА КУЛТУРЕ ГРАДА БЕОГРАДА</t>
  </si>
  <si>
    <t>НАЗИВ УСТАНОВЕ: ЗАВОД ЗА ЗАШТИТУ СПОМЕНИКА КУЛТУРЕ ГРАДА БЕОГРАДА</t>
  </si>
  <si>
    <t>НАЗИВ УСТАНОВЕ:  ЗAВОД ЗА ЗАШТИТУ СПОМЕНИКА КУЛТУРЕ ГРАДА БЕОГРАДА</t>
  </si>
  <si>
    <t>ПЛАНИРАНИ РАСХОДИ И ИЗДАЦИ</t>
  </si>
  <si>
    <t>Извор 07 - Редовни</t>
  </si>
  <si>
    <t>Извор 04 - Редовни</t>
  </si>
  <si>
    <t>Извор 04 - Програми</t>
  </si>
  <si>
    <t>Извор 01 - Редовни</t>
  </si>
  <si>
    <t>Извор 01 - Програми</t>
  </si>
  <si>
    <t>Извор 01 - Манифестације</t>
  </si>
  <si>
    <t>Извор 04 - Манифестације</t>
  </si>
  <si>
    <t>Извор 01 -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</si>
  <si>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</si>
  <si>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</si>
  <si>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</si>
  <si>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</si>
  <si>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</si>
  <si>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</si>
  <si>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</si>
  <si>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</si>
  <si>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</si>
  <si>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Извор 07 - Програми</t>
  </si>
  <si>
    <t>Извор 04 - укупно</t>
  </si>
  <si>
    <t>Извор 07 - Манифестације</t>
  </si>
  <si>
    <t>Извор 07 - укупно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</si>
  <si>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</si>
  <si>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</si>
  <si>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</si>
  <si>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</si>
  <si>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Једнократна помоћ за породиље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</si>
  <si>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</si>
  <si>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</si>
  <si>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</si>
  <si>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</si>
  <si>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</si>
  <si>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</si>
  <si>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</si>
  <si>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[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</si>
  <si>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</si>
  <si>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</si>
  <si>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</si>
  <si>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</si>
  <si>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</si>
  <si>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</si>
  <si>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</si>
  <si>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</si>
  <si>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</si>
  <si>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</si>
  <si>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</si>
  <si>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</si>
  <si>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</si>
  <si>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Закуп лизинг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</si>
  <si>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</si>
  <si>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</si>
  <si>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</si>
  <si>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</si>
  <si>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</si>
  <si>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</si>
  <si>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</si>
  <si>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</si>
  <si>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</si>
  <si>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</si>
  <si>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</si>
  <si>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</si>
  <si>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</si>
  <si>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</si>
  <si>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</si>
  <si>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</si>
  <si>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</si>
  <si>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</si>
  <si>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</si>
  <si>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</si>
  <si>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</si>
  <si>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</si>
  <si>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</si>
  <si>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</si>
  <si>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</si>
  <si>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</si>
  <si>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</si>
  <si>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</si>
  <si>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</si>
  <si>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</si>
  <si>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</si>
  <si>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</si>
  <si>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</si>
  <si>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</si>
  <si>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</si>
  <si>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</si>
  <si>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</si>
  <si>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</si>
  <si>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</si>
  <si>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</si>
  <si>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</si>
  <si>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</si>
  <si>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</si>
  <si>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</si>
  <si>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</si>
  <si>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</si>
  <si>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</si>
  <si>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</si>
  <si>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</si>
  <si>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</si>
  <si>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</si>
  <si>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</si>
  <si>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</si>
  <si>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</si>
  <si>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</si>
  <si>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</si>
  <si>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</si>
  <si>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</si>
  <si>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</si>
  <si>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</si>
  <si>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 xml:space="preserve"> </t>
  </si>
  <si>
    <t>Опрема за јавну безбедност</t>
  </si>
  <si>
    <t>Опрема за производњу, моторнних</t>
  </si>
  <si>
    <t>НЕМАТЕРИЈАЛНА ИМОВИНА</t>
  </si>
  <si>
    <t xml:space="preserve">   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</si>
  <si>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</si>
  <si>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</si>
  <si>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</si>
  <si>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</si>
  <si>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</si>
  <si>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</si>
  <si>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</si>
  <si>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Буџетска резерва 2019.</t>
  </si>
  <si>
    <t>средства буџетске резерве</t>
  </si>
  <si>
    <t xml:space="preserve"> Редовни</t>
  </si>
  <si>
    <t xml:space="preserve"> Програми</t>
  </si>
  <si>
    <t>Манифестације</t>
  </si>
  <si>
    <t>укупно</t>
  </si>
  <si>
    <t>УКУПНО</t>
  </si>
  <si>
    <t>Plan 2019</t>
  </si>
  <si>
    <t xml:space="preserve">01 - Град Београд </t>
  </si>
  <si>
    <t>04 - Сопствени приход</t>
  </si>
  <si>
    <t>07 - Република</t>
  </si>
  <si>
    <t>Буџетска резерва</t>
  </si>
  <si>
    <t>УКУПНО - Редовни</t>
  </si>
  <si>
    <t>УКУПНО - Програми</t>
  </si>
  <si>
    <t>УКУПНО - Манифестације</t>
  </si>
  <si>
    <t>УКУПНО сви извори</t>
  </si>
  <si>
    <t>Помоћ у медицинском лечењу запосленог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</si>
</sst>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[Red]#,##0.00"/>
  </numFmts>
  <fonts count="14">
    <font>
      <sz val="11.0"/>
      <color theme="1"/>
      <name val="Arial"/>
    </font>
    <font>
      <sz val="11.0"/>
      <color theme="1"/>
      <name val="Calibri"/>
    </font>
    <font>
      <b/>
      <sz val="9.0"/>
      <color rgb="FF000000"/>
      <name val="Arial Narrow"/>
    </font>
    <font>
      <b/>
      <sz val="11.0"/>
      <color rgb="FF000000"/>
      <name val="Calibri"/>
    </font>
    <font>
      <sz val="9.0"/>
      <color rgb="FF000000"/>
      <name val="Arial Narrow"/>
    </font>
    <font>
      <b/>
      <sz val="8.0"/>
      <color rgb="FF000000"/>
      <name val="Arial Narrow"/>
    </font>
    <font/>
    <font>
      <b/>
      <sz val="10.0"/>
      <color rgb="FF000000"/>
      <name val="Arial Narrow"/>
    </font>
    <font>
      <sz val="8.0"/>
      <color rgb="FF000000"/>
      <name val="Arial Narrow"/>
    </font>
    <font>
      <b/>
      <sz val="8.0"/>
      <color theme="1"/>
      <name val="Arial Narrow"/>
    </font>
    <font>
      <b/>
      <sz val="8.0"/>
      <color rgb="FFFF0000"/>
      <name val="Arial Narrow"/>
    </font>
    <font>
      <color theme="1"/>
      <name val="Calibri"/>
    </font>
    <font>
      <sz val="8.0"/>
      <color theme="1"/>
      <name val="Arial Narrow"/>
    </font>
    <font>
      <b/>
      <sz val="9.0"/>
      <color theme="1"/>
      <name val="Arial Narrow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rgb="FFE5B8B7"/>
        <bgColor rgb="FFE5B8B7"/>
      </patternFill>
    </fill>
    <fill>
      <patternFill patternType="solid">
        <fgColor rgb="FFD6E3BC"/>
        <bgColor rgb="FFD6E3BC"/>
      </patternFill>
    </fill>
    <fill>
      <patternFill patternType="solid">
        <fgColor rgb="FFB8CCE4"/>
        <bgColor rgb="FFB8CCE4"/>
      </patternFill>
    </fill>
    <fill>
      <patternFill patternType="solid">
        <fgColor rgb="FFFBD4B4"/>
        <bgColor rgb="FFFBD4B4"/>
      </patternFill>
    </fill>
  </fills>
  <borders count="44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333333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medium">
        <color rgb="FF000000"/>
      </left>
      <right/>
      <top style="thin">
        <color rgb="FF333333"/>
      </top>
      <bottom style="thin">
        <color rgb="FF333333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333333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center" vertical="center"/>
    </xf>
    <xf borderId="0" fillId="0" fontId="3" numFmtId="0" xfId="0" applyFont="1"/>
    <xf borderId="0" fillId="0" fontId="4" numFmtId="0" xfId="0" applyFont="1"/>
    <xf borderId="0" fillId="0" fontId="4" numFmtId="0" xfId="0" applyAlignment="1" applyFont="1">
      <alignment horizontal="center" vertical="center"/>
    </xf>
    <xf borderId="0" fillId="0" fontId="2" numFmtId="4" xfId="0" applyFont="1" applyNumberFormat="1"/>
    <xf borderId="0" fillId="0" fontId="2" numFmtId="0" xfId="0" applyAlignment="1" applyFont="1">
      <alignment horizontal="right"/>
    </xf>
    <xf borderId="0" fillId="0" fontId="4" numFmtId="4" xfId="0" applyFont="1" applyNumberFormat="1"/>
    <xf borderId="0" fillId="0" fontId="4" numFmtId="0" xfId="0" applyAlignment="1" applyFont="1">
      <alignment horizontal="right"/>
    </xf>
    <xf borderId="1" fillId="0" fontId="5" numFmtId="0" xfId="0" applyAlignment="1" applyBorder="1" applyFont="1">
      <alignment horizontal="center" vertical="center"/>
    </xf>
    <xf borderId="2" fillId="0" fontId="6" numFmtId="0" xfId="0" applyBorder="1" applyFont="1"/>
    <xf borderId="3" fillId="2" fontId="1" numFmtId="0" xfId="0" applyBorder="1" applyFill="1" applyFont="1"/>
    <xf borderId="3" fillId="3" fontId="4" numFmtId="164" xfId="0" applyBorder="1" applyFill="1" applyFont="1" applyNumberFormat="1"/>
    <xf borderId="4" fillId="0" fontId="5" numFmtId="0" xfId="0" applyAlignment="1" applyBorder="1" applyFont="1">
      <alignment horizontal="center" shrinkToFit="0" vertical="center" wrapText="1"/>
    </xf>
    <xf borderId="5" fillId="3" fontId="5" numFmtId="0" xfId="0" applyAlignment="1" applyBorder="1" applyFont="1">
      <alignment horizontal="center" shrinkToFit="0" vertical="center" wrapText="1"/>
    </xf>
    <xf borderId="6" fillId="3" fontId="5" numFmtId="0" xfId="0" applyAlignment="1" applyBorder="1" applyFont="1">
      <alignment horizontal="center" shrinkToFit="0" vertical="center" wrapText="1"/>
    </xf>
    <xf borderId="7" fillId="3" fontId="2" numFmtId="0" xfId="0" applyAlignment="1" applyBorder="1" applyFont="1">
      <alignment horizontal="center" shrinkToFit="0" vertical="center" wrapText="1"/>
    </xf>
    <xf borderId="8" fillId="0" fontId="6" numFmtId="0" xfId="0" applyBorder="1" applyFont="1"/>
    <xf borderId="9" fillId="0" fontId="6" numFmtId="0" xfId="0" applyBorder="1" applyFont="1"/>
    <xf borderId="10" fillId="0" fontId="6" numFmtId="0" xfId="0" applyBorder="1" applyFont="1"/>
    <xf borderId="11" fillId="0" fontId="6" numFmtId="0" xfId="0" applyBorder="1" applyFont="1"/>
    <xf borderId="12" fillId="0" fontId="6" numFmtId="0" xfId="0" applyBorder="1" applyFont="1"/>
    <xf borderId="13" fillId="0" fontId="6" numFmtId="0" xfId="0" applyBorder="1" applyFont="1"/>
    <xf borderId="14" fillId="4" fontId="7" numFmtId="0" xfId="0" applyBorder="1" applyFill="1" applyFont="1"/>
    <xf borderId="15" fillId="4" fontId="5" numFmtId="0" xfId="0" applyBorder="1" applyFont="1"/>
    <xf borderId="16" fillId="4" fontId="5" numFmtId="4" xfId="0" applyBorder="1" applyFont="1" applyNumberFormat="1"/>
    <xf borderId="15" fillId="4" fontId="5" numFmtId="4" xfId="0" applyAlignment="1" applyBorder="1" applyFont="1" applyNumberFormat="1">
      <alignment horizontal="center" vertical="center"/>
    </xf>
    <xf borderId="14" fillId="5" fontId="4" numFmtId="0" xfId="0" applyBorder="1" applyFill="1" applyFont="1"/>
    <xf borderId="15" fillId="5" fontId="8" numFmtId="0" xfId="0" applyBorder="1" applyFont="1"/>
    <xf borderId="16" fillId="5" fontId="5" numFmtId="4" xfId="0" applyBorder="1" applyFont="1" applyNumberFormat="1"/>
    <xf borderId="15" fillId="5" fontId="5" numFmtId="4" xfId="0" applyAlignment="1" applyBorder="1" applyFont="1" applyNumberFormat="1">
      <alignment horizontal="center" vertical="center"/>
    </xf>
    <xf borderId="14" fillId="6" fontId="8" numFmtId="0" xfId="0" applyBorder="1" applyFill="1" applyFont="1"/>
    <xf borderId="15" fillId="6" fontId="8" numFmtId="0" xfId="0" applyBorder="1" applyFont="1"/>
    <xf borderId="17" fillId="6" fontId="5" numFmtId="4" xfId="0" applyBorder="1" applyFont="1" applyNumberFormat="1"/>
    <xf borderId="15" fillId="6" fontId="5" numFmtId="4" xfId="0" applyAlignment="1" applyBorder="1" applyFont="1" applyNumberFormat="1">
      <alignment horizontal="center" vertical="center"/>
    </xf>
    <xf borderId="14" fillId="2" fontId="8" numFmtId="0" xfId="0" applyBorder="1" applyFont="1"/>
    <xf borderId="15" fillId="2" fontId="8" numFmtId="0" xfId="0" applyBorder="1" applyFont="1"/>
    <xf borderId="17" fillId="2" fontId="9" numFmtId="4" xfId="0" applyBorder="1" applyFont="1" applyNumberFormat="1"/>
    <xf borderId="17" fillId="2" fontId="5" numFmtId="4" xfId="0" applyBorder="1" applyFont="1" applyNumberFormat="1"/>
    <xf borderId="15" fillId="2" fontId="5" numFmtId="4" xfId="0" applyAlignment="1" applyBorder="1" applyFont="1" applyNumberFormat="1">
      <alignment horizontal="center" vertical="center"/>
    </xf>
    <xf borderId="14" fillId="3" fontId="8" numFmtId="0" xfId="0" applyBorder="1" applyFont="1"/>
    <xf borderId="15" fillId="3" fontId="8" numFmtId="0" xfId="0" applyBorder="1" applyFont="1"/>
    <xf borderId="17" fillId="3" fontId="10" numFmtId="4" xfId="0" applyBorder="1" applyFont="1" applyNumberFormat="1"/>
    <xf borderId="17" fillId="3" fontId="5" numFmtId="4" xfId="0" applyBorder="1" applyFont="1" applyNumberFormat="1"/>
    <xf borderId="17" fillId="2" fontId="10" numFmtId="4" xfId="0" applyBorder="1" applyFont="1" applyNumberFormat="1"/>
    <xf borderId="16" fillId="6" fontId="5" numFmtId="4" xfId="0" applyBorder="1" applyFont="1" applyNumberFormat="1"/>
    <xf borderId="16" fillId="2" fontId="9" numFmtId="4" xfId="0" applyBorder="1" applyFont="1" applyNumberFormat="1"/>
    <xf borderId="16" fillId="2" fontId="5" numFmtId="4" xfId="0" applyBorder="1" applyFont="1" applyNumberFormat="1"/>
    <xf borderId="0" fillId="0" fontId="11" numFmtId="0" xfId="0" applyFont="1"/>
    <xf borderId="16" fillId="0" fontId="5" numFmtId="4" xfId="0" applyBorder="1" applyFont="1" applyNumberFormat="1"/>
    <xf borderId="16" fillId="0" fontId="9" numFmtId="4" xfId="0" applyBorder="1" applyFont="1" applyNumberFormat="1"/>
    <xf borderId="16" fillId="0" fontId="10" numFmtId="4" xfId="0" applyBorder="1" applyFont="1" applyNumberFormat="1"/>
    <xf borderId="16" fillId="3" fontId="5" numFmtId="4" xfId="0" applyBorder="1" applyFont="1" applyNumberFormat="1"/>
    <xf borderId="16" fillId="3" fontId="9" numFmtId="4" xfId="0" applyBorder="1" applyFont="1" applyNumberFormat="1"/>
    <xf borderId="16" fillId="3" fontId="10" numFmtId="4" xfId="0" applyBorder="1" applyFont="1" applyNumberFormat="1"/>
    <xf borderId="17" fillId="5" fontId="5" numFmtId="4" xfId="0" applyBorder="1" applyFont="1" applyNumberFormat="1"/>
    <xf borderId="18" fillId="0" fontId="8" numFmtId="0" xfId="0" applyAlignment="1" applyBorder="1" applyFont="1">
      <alignment horizontal="right" vertical="center"/>
    </xf>
    <xf borderId="19" fillId="0" fontId="8" numFmtId="0" xfId="0" applyBorder="1" applyFont="1"/>
    <xf borderId="14" fillId="0" fontId="8" numFmtId="0" xfId="0" applyAlignment="1" applyBorder="1" applyFont="1">
      <alignment horizontal="right"/>
    </xf>
    <xf borderId="15" fillId="0" fontId="12" numFmtId="0" xfId="0" applyAlignment="1" applyBorder="1" applyFont="1">
      <alignment horizontal="left" shrinkToFit="0" vertical="center" wrapText="1"/>
    </xf>
    <xf borderId="14" fillId="0" fontId="12" numFmtId="0" xfId="0" applyAlignment="1" applyBorder="1" applyFont="1">
      <alignment horizontal="right" vertical="center"/>
    </xf>
    <xf borderId="0" fillId="0" fontId="1" numFmtId="0" xfId="0" applyAlignment="1" applyFont="1">
      <alignment horizontal="center"/>
    </xf>
    <xf borderId="14" fillId="0" fontId="8" numFmtId="0" xfId="0" applyAlignment="1" applyBorder="1" applyFont="1">
      <alignment horizontal="right" vertical="center"/>
    </xf>
    <xf borderId="15" fillId="0" fontId="8" numFmtId="0" xfId="0" applyAlignment="1" applyBorder="1" applyFont="1">
      <alignment horizontal="left" shrinkToFit="0" wrapText="1"/>
    </xf>
    <xf borderId="16" fillId="3" fontId="5" numFmtId="4" xfId="0" applyAlignment="1" applyBorder="1" applyFont="1" applyNumberFormat="1">
      <alignment horizontal="right"/>
    </xf>
    <xf borderId="16" fillId="3" fontId="5" numFmtId="4" xfId="0" applyAlignment="1" applyBorder="1" applyFont="1" applyNumberFormat="1">
      <alignment horizontal="center"/>
    </xf>
    <xf borderId="16" fillId="2" fontId="5" numFmtId="4" xfId="0" applyAlignment="1" applyBorder="1" applyFont="1" applyNumberFormat="1">
      <alignment horizontal="center"/>
    </xf>
    <xf borderId="20" fillId="5" fontId="4" numFmtId="0" xfId="0" applyBorder="1" applyFont="1"/>
    <xf borderId="21" fillId="5" fontId="8" numFmtId="0" xfId="0" applyBorder="1" applyFont="1"/>
    <xf borderId="14" fillId="0" fontId="8" numFmtId="0" xfId="0" applyBorder="1" applyFont="1"/>
    <xf borderId="15" fillId="0" fontId="8" numFmtId="0" xfId="0" applyBorder="1" applyFont="1"/>
    <xf borderId="14" fillId="7" fontId="7" numFmtId="0" xfId="0" applyBorder="1" applyFill="1" applyFont="1"/>
    <xf borderId="15" fillId="7" fontId="5" numFmtId="0" xfId="0" applyBorder="1" applyFont="1"/>
    <xf borderId="16" fillId="7" fontId="5" numFmtId="4" xfId="0" applyBorder="1" applyFont="1" applyNumberFormat="1"/>
    <xf borderId="16" fillId="0" fontId="12" numFmtId="4" xfId="0" applyBorder="1" applyFont="1" applyNumberFormat="1"/>
    <xf borderId="22" fillId="3" fontId="8" numFmtId="0" xfId="0" applyBorder="1" applyFont="1"/>
    <xf borderId="23" fillId="3" fontId="8" numFmtId="0" xfId="0" applyBorder="1" applyFont="1"/>
    <xf borderId="24" fillId="3" fontId="5" numFmtId="4" xfId="0" applyBorder="1" applyFont="1" applyNumberFormat="1"/>
    <xf borderId="24" fillId="2" fontId="5" numFmtId="4" xfId="0" applyBorder="1" applyFont="1" applyNumberFormat="1"/>
    <xf borderId="23" fillId="2" fontId="5" numFmtId="4" xfId="0" applyAlignment="1" applyBorder="1" applyFont="1" applyNumberFormat="1">
      <alignment horizontal="center" vertical="center"/>
    </xf>
    <xf borderId="25" fillId="8" fontId="5" numFmtId="0" xfId="0" applyAlignment="1" applyBorder="1" applyFill="1" applyFont="1">
      <alignment horizontal="center" vertical="center"/>
    </xf>
    <xf borderId="26" fillId="8" fontId="5" numFmtId="0" xfId="0" applyBorder="1" applyFont="1"/>
    <xf borderId="25" fillId="8" fontId="5" numFmtId="4" xfId="0" applyBorder="1" applyFont="1" applyNumberFormat="1"/>
    <xf borderId="27" fillId="8" fontId="5" numFmtId="4" xfId="0" applyBorder="1" applyFont="1" applyNumberFormat="1"/>
    <xf borderId="26" fillId="8" fontId="5" numFmtId="4" xfId="0" applyAlignment="1" applyBorder="1" applyFont="1" applyNumberFormat="1">
      <alignment horizontal="center" vertical="center"/>
    </xf>
    <xf borderId="0" fillId="0" fontId="1" numFmtId="4" xfId="0" applyFont="1" applyNumberFormat="1"/>
    <xf borderId="0" fillId="0" fontId="13" numFmtId="0" xfId="0" applyFont="1"/>
    <xf borderId="28" fillId="0" fontId="13" numFmtId="0" xfId="0" applyAlignment="1" applyBorder="1" applyFont="1">
      <alignment horizontal="center"/>
    </xf>
    <xf borderId="29" fillId="0" fontId="6" numFmtId="0" xfId="0" applyBorder="1" applyFont="1"/>
    <xf borderId="30" fillId="0" fontId="6" numFmtId="0" xfId="0" applyBorder="1" applyFont="1"/>
    <xf borderId="31" fillId="0" fontId="2" numFmtId="0" xfId="0" applyAlignment="1" applyBorder="1" applyFont="1">
      <alignment horizontal="center" shrinkToFit="0" vertical="center" wrapText="1"/>
    </xf>
    <xf borderId="32" fillId="0" fontId="6" numFmtId="0" xfId="0" applyBorder="1" applyFont="1"/>
    <xf borderId="33" fillId="0" fontId="6" numFmtId="0" xfId="0" applyBorder="1" applyFont="1"/>
    <xf borderId="34" fillId="0" fontId="2" numFmtId="0" xfId="0" applyAlignment="1" applyBorder="1" applyFont="1">
      <alignment horizontal="left"/>
    </xf>
    <xf borderId="35" fillId="0" fontId="6" numFmtId="0" xfId="0" applyBorder="1" applyFont="1"/>
    <xf borderId="36" fillId="0" fontId="6" numFmtId="0" xfId="0" applyBorder="1" applyFont="1"/>
    <xf borderId="15" fillId="0" fontId="4" numFmtId="164" xfId="0" applyAlignment="1" applyBorder="1" applyFont="1" applyNumberFormat="1">
      <alignment horizontal="center" vertical="center"/>
    </xf>
    <xf borderId="37" fillId="0" fontId="2" numFmtId="0" xfId="0" applyAlignment="1" applyBorder="1" applyFont="1">
      <alignment horizontal="left"/>
    </xf>
    <xf borderId="38" fillId="0" fontId="2" numFmtId="0" xfId="0" applyAlignment="1" applyBorder="1" applyFont="1">
      <alignment horizontal="left"/>
    </xf>
    <xf borderId="39" fillId="0" fontId="2" numFmtId="0" xfId="0" applyAlignment="1" applyBorder="1" applyFont="1">
      <alignment horizontal="left"/>
    </xf>
    <xf borderId="19" fillId="0" fontId="4" numFmtId="164" xfId="0" applyAlignment="1" applyBorder="1" applyFont="1" applyNumberFormat="1">
      <alignment horizontal="center" vertical="center"/>
    </xf>
    <xf borderId="40" fillId="0" fontId="2" numFmtId="0" xfId="0" applyAlignment="1" applyBorder="1" applyFont="1">
      <alignment horizontal="center"/>
    </xf>
    <xf borderId="41" fillId="0" fontId="6" numFmtId="0" xfId="0" applyBorder="1" applyFont="1"/>
    <xf borderId="42" fillId="0" fontId="6" numFmtId="0" xfId="0" applyBorder="1" applyFont="1"/>
    <xf borderId="43" fillId="0" fontId="2" numFmtId="164" xfId="0" applyAlignment="1" applyBorder="1" applyFont="1" applyNumberFormat="1">
      <alignment horizontal="center" vertical="center"/>
    </xf>
    <xf borderId="0" fillId="0" fontId="1" numFmtId="164" xfId="0" applyFont="1" applyNumberFormat="1"/>
    <xf borderId="0" fillId="0" fontId="2" numFmtId="0" xfId="0" applyAlignment="1" applyFont="1">
      <alignment horizontal="left"/>
    </xf>
    <xf borderId="0" fillId="0" fontId="4" numFmtId="164" xfId="0" applyFont="1" applyNumberFormat="1"/>
    <xf borderId="0" fillId="0" fontId="4" numFmtId="164" xfId="0" applyAlignment="1" applyFont="1" applyNumberFormat="1">
      <alignment horizontal="center" vertical="center"/>
    </xf>
    <xf borderId="15" fillId="2" fontId="9" numFmtId="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38"/>
    <col customWidth="1" min="2" max="2" width="29.5"/>
    <col customWidth="1" min="3" max="3" width="0.75"/>
    <col customWidth="1" min="4" max="4" width="12.38"/>
    <col customWidth="1" min="5" max="5" width="9.88"/>
    <col customWidth="1" min="6" max="6" width="10.13"/>
    <col customWidth="1" min="7" max="7" width="10.25"/>
    <col customWidth="1" min="8" max="8" width="1.13"/>
    <col customWidth="1" min="9" max="31" width="7.63"/>
  </cols>
  <sheetData>
    <row r="1">
      <c r="G1" s="1"/>
    </row>
    <row r="2">
      <c r="A2" s="3"/>
      <c r="B2" s="3" t="s">
        <v>0</v>
      </c>
      <c r="D2" s="3"/>
      <c r="E2" s="3" t="s">
        <v>1</v>
      </c>
      <c r="F2" s="3"/>
      <c r="G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>
      <c r="A3" s="6"/>
      <c r="B3" s="6"/>
      <c r="D3" s="6"/>
      <c r="E3" s="6"/>
      <c r="F3" s="6"/>
      <c r="G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6"/>
      <c r="B4" s="3" t="s">
        <v>4</v>
      </c>
      <c r="D4" s="3"/>
      <c r="E4" s="6"/>
      <c r="F4" s="6"/>
      <c r="G4" s="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6"/>
      <c r="B5" s="3"/>
      <c r="C5" s="2"/>
      <c r="D5" s="3"/>
      <c r="E5" s="6"/>
      <c r="F5" s="6"/>
      <c r="G5" s="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>
      <c r="A6" s="6"/>
      <c r="B6" s="3"/>
      <c r="C6" s="2"/>
      <c r="D6" s="3"/>
      <c r="E6" s="6"/>
      <c r="F6" s="6"/>
      <c r="G6" s="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>
      <c r="A7" s="6"/>
      <c r="B7" s="3"/>
      <c r="C7" s="2"/>
      <c r="D7" s="3"/>
      <c r="E7" s="6"/>
      <c r="F7" s="6"/>
      <c r="G7" s="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>
      <c r="A8" s="6"/>
      <c r="B8" s="3"/>
      <c r="C8" s="2"/>
      <c r="D8" s="3"/>
      <c r="E8" s="6"/>
      <c r="F8" s="6"/>
      <c r="G8" s="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>
      <c r="A9" s="6"/>
      <c r="B9" s="3"/>
      <c r="C9" s="2"/>
      <c r="D9" s="3"/>
      <c r="E9" s="6"/>
      <c r="F9" s="6"/>
      <c r="G9" s="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>
      <c r="A10" s="6"/>
      <c r="B10" s="3"/>
      <c r="C10" s="2"/>
      <c r="D10" s="3"/>
      <c r="E10" s="6"/>
      <c r="F10" s="6"/>
      <c r="G10" s="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>
      <c r="A11" s="6"/>
      <c r="B11" s="3"/>
      <c r="D11" s="6"/>
      <c r="E11" s="6"/>
      <c r="F11" s="15"/>
      <c r="G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ht="27.75" customHeight="1">
      <c r="A12" s="12" t="s">
        <v>7</v>
      </c>
      <c r="B12" s="13"/>
      <c r="C12" s="14"/>
      <c r="D12" s="16" t="s">
        <v>11</v>
      </c>
      <c r="E12" s="17" t="s">
        <v>12</v>
      </c>
      <c r="F12" s="18" t="s">
        <v>13</v>
      </c>
      <c r="G12" s="19" t="s">
        <v>15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>
      <c r="A13" s="20"/>
      <c r="B13" s="21"/>
      <c r="C13" s="14"/>
      <c r="D13" s="22"/>
      <c r="E13" s="23"/>
      <c r="F13" s="24"/>
      <c r="G13" s="2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>
      <c r="A14" s="26">
        <v>400000.0</v>
      </c>
      <c r="B14" s="27" t="s">
        <v>16</v>
      </c>
      <c r="C14" s="14"/>
      <c r="D14" s="28">
        <f>SUM(D15+D32+D80+D84+D90+D92)</f>
        <v>59815786</v>
      </c>
      <c r="E14" s="28">
        <f t="shared" ref="E14:F14" si="1">E15+E32+E80+E84+E90+E92</f>
        <v>10650000</v>
      </c>
      <c r="F14" s="28">
        <f t="shared" si="1"/>
        <v>0</v>
      </c>
      <c r="G14" s="29">
        <f t="shared" ref="G14:G117" si="3">SUM(D14:F14)</f>
        <v>70465786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>
      <c r="A15" s="30">
        <v>410000.0</v>
      </c>
      <c r="B15" s="31" t="s">
        <v>17</v>
      </c>
      <c r="C15" s="14"/>
      <c r="D15" s="32">
        <f t="shared" ref="D15:F15" si="2">SUM(D16+D18+D22+D24+D28+D30)</f>
        <v>45082068</v>
      </c>
      <c r="E15" s="32">
        <f t="shared" si="2"/>
        <v>0</v>
      </c>
      <c r="F15" s="32">
        <f t="shared" si="2"/>
        <v>0</v>
      </c>
      <c r="G15" s="33">
        <f t="shared" si="3"/>
        <v>45082068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>
      <c r="A16" s="34">
        <v>411000.0</v>
      </c>
      <c r="B16" s="35" t="s">
        <v>18</v>
      </c>
      <c r="C16" s="14"/>
      <c r="D16" s="36">
        <f t="shared" ref="D16:F16" si="4">D17</f>
        <v>34886057</v>
      </c>
      <c r="E16" s="36" t="str">
        <f t="shared" si="4"/>
        <v/>
      </c>
      <c r="F16" s="36" t="str">
        <f t="shared" si="4"/>
        <v/>
      </c>
      <c r="G16" s="37">
        <f t="shared" si="3"/>
        <v>34886057</v>
      </c>
    </row>
    <row r="17">
      <c r="A17" s="38">
        <v>411100.0</v>
      </c>
      <c r="B17" s="39" t="s">
        <v>19</v>
      </c>
      <c r="C17" s="14"/>
      <c r="D17" s="40">
        <v>3.4886057E7</v>
      </c>
      <c r="E17" s="41"/>
      <c r="F17" s="41"/>
      <c r="G17" s="42">
        <f t="shared" si="3"/>
        <v>34886057</v>
      </c>
      <c r="N17" s="2"/>
    </row>
    <row r="18">
      <c r="A18" s="34">
        <v>412000.0</v>
      </c>
      <c r="B18" s="35" t="s">
        <v>20</v>
      </c>
      <c r="C18" s="14"/>
      <c r="D18" s="36">
        <f t="shared" ref="D18:F18" si="5">D19+D20+D21</f>
        <v>5982959</v>
      </c>
      <c r="E18" s="36">
        <f t="shared" si="5"/>
        <v>0</v>
      </c>
      <c r="F18" s="36">
        <f t="shared" si="5"/>
        <v>0</v>
      </c>
      <c r="G18" s="37">
        <f t="shared" si="3"/>
        <v>5982959</v>
      </c>
    </row>
    <row r="19">
      <c r="A19" s="43">
        <v>412100.0</v>
      </c>
      <c r="B19" s="44" t="s">
        <v>21</v>
      </c>
      <c r="C19" s="14"/>
      <c r="D19" s="40">
        <v>4186329.0</v>
      </c>
      <c r="E19" s="41"/>
      <c r="F19" s="41"/>
      <c r="G19" s="42">
        <f t="shared" si="3"/>
        <v>4186329</v>
      </c>
    </row>
    <row r="20">
      <c r="A20" s="43">
        <v>412200.0</v>
      </c>
      <c r="B20" s="44" t="s">
        <v>22</v>
      </c>
      <c r="C20" s="14"/>
      <c r="D20" s="40">
        <v>1796630.0</v>
      </c>
      <c r="E20" s="41"/>
      <c r="F20" s="41"/>
      <c r="G20" s="42">
        <f t="shared" si="3"/>
        <v>1796630</v>
      </c>
    </row>
    <row r="21" ht="15.75" customHeight="1">
      <c r="A21" s="43">
        <v>412300.0</v>
      </c>
      <c r="B21" s="44" t="s">
        <v>23</v>
      </c>
      <c r="C21" s="14"/>
      <c r="D21" s="40">
        <v>0.0</v>
      </c>
      <c r="E21" s="41"/>
      <c r="F21" s="41"/>
      <c r="G21" s="42">
        <f t="shared" si="3"/>
        <v>0</v>
      </c>
    </row>
    <row r="22" ht="15.75" customHeight="1">
      <c r="A22" s="34">
        <v>413000.0</v>
      </c>
      <c r="B22" s="35" t="s">
        <v>24</v>
      </c>
      <c r="C22" s="14"/>
      <c r="D22" s="36">
        <f t="shared" ref="D22:F22" si="6">D23</f>
        <v>2033000</v>
      </c>
      <c r="E22" s="36" t="str">
        <f t="shared" si="6"/>
        <v/>
      </c>
      <c r="F22" s="36" t="str">
        <f t="shared" si="6"/>
        <v/>
      </c>
      <c r="G22" s="37">
        <f t="shared" si="3"/>
        <v>2033000</v>
      </c>
    </row>
    <row r="23" ht="15.75" customHeight="1">
      <c r="A23" s="43">
        <v>413100.0</v>
      </c>
      <c r="B23" s="44" t="s">
        <v>29</v>
      </c>
      <c r="C23" s="14"/>
      <c r="D23" s="45">
        <v>2033000.0</v>
      </c>
      <c r="E23" s="46"/>
      <c r="F23" s="41"/>
      <c r="G23" s="42">
        <f t="shared" si="3"/>
        <v>2033000</v>
      </c>
    </row>
    <row r="24" ht="15.75" customHeight="1">
      <c r="A24" s="34">
        <v>414000.0</v>
      </c>
      <c r="B24" s="35" t="s">
        <v>30</v>
      </c>
      <c r="C24" s="14"/>
      <c r="D24" s="36">
        <f t="shared" ref="D24:F24" si="7">D25+D26+D27</f>
        <v>1180000</v>
      </c>
      <c r="E24" s="36">
        <f t="shared" si="7"/>
        <v>0</v>
      </c>
      <c r="F24" s="36">
        <f t="shared" si="7"/>
        <v>0</v>
      </c>
      <c r="G24" s="37">
        <f t="shared" si="3"/>
        <v>1180000</v>
      </c>
    </row>
    <row r="25" ht="15.75" customHeight="1">
      <c r="A25" s="43">
        <v>414100.0</v>
      </c>
      <c r="B25" s="44" t="s">
        <v>31</v>
      </c>
      <c r="C25" s="14"/>
      <c r="D25" s="41"/>
      <c r="E25" s="41"/>
      <c r="F25" s="41"/>
      <c r="G25" s="42">
        <f t="shared" si="3"/>
        <v>0</v>
      </c>
    </row>
    <row r="26" ht="15.75" customHeight="1">
      <c r="A26" s="43">
        <v>414300.0</v>
      </c>
      <c r="B26" s="44" t="s">
        <v>32</v>
      </c>
      <c r="C26" s="14"/>
      <c r="D26" s="41">
        <v>300000.0</v>
      </c>
      <c r="E26" s="41"/>
      <c r="F26" s="41"/>
      <c r="G26" s="42">
        <f t="shared" si="3"/>
        <v>300000</v>
      </c>
    </row>
    <row r="27" ht="15.75" customHeight="1">
      <c r="A27" s="43">
        <v>414400.0</v>
      </c>
      <c r="B27" s="44" t="s">
        <v>33</v>
      </c>
      <c r="C27" s="14"/>
      <c r="D27" s="47">
        <v>880000.0</v>
      </c>
      <c r="E27" s="41"/>
      <c r="F27" s="41"/>
      <c r="G27" s="42">
        <f t="shared" si="3"/>
        <v>880000</v>
      </c>
    </row>
    <row r="28" ht="15.75" customHeight="1">
      <c r="A28" s="34">
        <v>415000.0</v>
      </c>
      <c r="B28" s="35" t="s">
        <v>34</v>
      </c>
      <c r="C28" s="14"/>
      <c r="D28" s="36" t="str">
        <f t="shared" ref="D28:F28" si="8">D29</f>
        <v/>
      </c>
      <c r="E28" s="36" t="str">
        <f t="shared" si="8"/>
        <v/>
      </c>
      <c r="F28" s="36" t="str">
        <f t="shared" si="8"/>
        <v/>
      </c>
      <c r="G28" s="37">
        <f t="shared" si="3"/>
        <v>0</v>
      </c>
    </row>
    <row r="29" ht="15.75" customHeight="1">
      <c r="A29" s="43">
        <v>415100.0</v>
      </c>
      <c r="B29" s="44" t="s">
        <v>35</v>
      </c>
      <c r="C29" s="14"/>
      <c r="D29" s="41"/>
      <c r="E29" s="41"/>
      <c r="F29" s="41"/>
      <c r="G29" s="42">
        <f t="shared" si="3"/>
        <v>0</v>
      </c>
    </row>
    <row r="30" ht="15.75" customHeight="1">
      <c r="A30" s="34">
        <v>416000.0</v>
      </c>
      <c r="B30" s="35" t="s">
        <v>36</v>
      </c>
      <c r="C30" s="14"/>
      <c r="D30" s="48">
        <f t="shared" ref="D30:F30" si="9">D31</f>
        <v>1000052</v>
      </c>
      <c r="E30" s="48" t="str">
        <f t="shared" si="9"/>
        <v/>
      </c>
      <c r="F30" s="48" t="str">
        <f t="shared" si="9"/>
        <v/>
      </c>
      <c r="G30" s="37">
        <f t="shared" si="3"/>
        <v>1000052</v>
      </c>
    </row>
    <row r="31" ht="15.75" customHeight="1">
      <c r="A31" s="43">
        <v>416100.0</v>
      </c>
      <c r="B31" s="44" t="s">
        <v>37</v>
      </c>
      <c r="C31" s="14"/>
      <c r="D31" s="49">
        <v>1000052.0</v>
      </c>
      <c r="E31" s="50"/>
      <c r="F31" s="50"/>
      <c r="G31" s="42">
        <f t="shared" si="3"/>
        <v>1000052</v>
      </c>
    </row>
    <row r="32" ht="15.75" customHeight="1">
      <c r="A32" s="30">
        <v>420000.0</v>
      </c>
      <c r="B32" s="31" t="s">
        <v>38</v>
      </c>
      <c r="C32" s="14"/>
      <c r="D32" s="32">
        <f t="shared" ref="D32:F32" si="10">SUM(D33+D50+D55+D64+D69+D72)</f>
        <v>11059000</v>
      </c>
      <c r="E32" s="32">
        <f t="shared" si="10"/>
        <v>10650000</v>
      </c>
      <c r="F32" s="32">
        <f t="shared" si="10"/>
        <v>0</v>
      </c>
      <c r="G32" s="33">
        <f t="shared" si="3"/>
        <v>21709000</v>
      </c>
      <c r="K32" s="51">
        <v>0.0</v>
      </c>
    </row>
    <row r="33" ht="15.75" customHeight="1">
      <c r="A33" s="34">
        <v>421000.0</v>
      </c>
      <c r="B33" s="35" t="s">
        <v>39</v>
      </c>
      <c r="C33" s="14"/>
      <c r="D33" s="48">
        <f t="shared" ref="D33:F33" si="11">SUM(D34:D49)</f>
        <v>10859000</v>
      </c>
      <c r="E33" s="48">
        <f t="shared" si="11"/>
        <v>100000</v>
      </c>
      <c r="F33" s="48">
        <f t="shared" si="11"/>
        <v>0</v>
      </c>
      <c r="G33" s="37">
        <f t="shared" si="3"/>
        <v>10959000</v>
      </c>
      <c r="K33" s="2" t="s">
        <v>41</v>
      </c>
    </row>
    <row r="34" ht="15.75" customHeight="1">
      <c r="A34" s="43">
        <v>421100.0</v>
      </c>
      <c r="B34" s="44" t="s">
        <v>40</v>
      </c>
      <c r="C34" s="14"/>
      <c r="D34" s="52">
        <v>250000.0</v>
      </c>
      <c r="E34" s="50"/>
      <c r="F34" s="50"/>
      <c r="G34" s="42">
        <f t="shared" si="3"/>
        <v>250000</v>
      </c>
    </row>
    <row r="35" ht="15.75" customHeight="1">
      <c r="A35" s="43">
        <v>421211.0</v>
      </c>
      <c r="B35" s="44" t="s">
        <v>42</v>
      </c>
      <c r="C35" s="14"/>
      <c r="D35" s="53">
        <v>1284000.0</v>
      </c>
      <c r="E35" s="50"/>
      <c r="F35" s="50"/>
      <c r="G35" s="42">
        <f t="shared" si="3"/>
        <v>1284000</v>
      </c>
    </row>
    <row r="36" ht="15.75" customHeight="1">
      <c r="A36" s="43">
        <v>421221.0</v>
      </c>
      <c r="B36" s="44" t="s">
        <v>43</v>
      </c>
      <c r="C36" s="14"/>
      <c r="D36" s="52"/>
      <c r="E36" s="50"/>
      <c r="F36" s="50"/>
      <c r="G36" s="42">
        <f t="shared" si="3"/>
        <v>0</v>
      </c>
    </row>
    <row r="37" ht="15.75" customHeight="1">
      <c r="A37" s="43">
        <v>421222.0</v>
      </c>
      <c r="B37" s="44" t="s">
        <v>44</v>
      </c>
      <c r="C37" s="14"/>
      <c r="D37" s="52">
        <v>3700000.0</v>
      </c>
      <c r="E37" s="50"/>
      <c r="F37" s="50"/>
      <c r="G37" s="42">
        <f t="shared" si="3"/>
        <v>3700000</v>
      </c>
    </row>
    <row r="38" ht="15.75" customHeight="1">
      <c r="A38" s="43">
        <v>421225.0</v>
      </c>
      <c r="B38" s="44" t="s">
        <v>45</v>
      </c>
      <c r="C38" s="14"/>
      <c r="D38" s="52"/>
      <c r="E38" s="50"/>
      <c r="F38" s="50"/>
      <c r="G38" s="42">
        <f t="shared" si="3"/>
        <v>0</v>
      </c>
    </row>
    <row r="39" ht="15.75" customHeight="1">
      <c r="A39" s="43">
        <v>421311.0</v>
      </c>
      <c r="B39" s="44" t="s">
        <v>46</v>
      </c>
      <c r="C39" s="14"/>
      <c r="D39" s="52">
        <v>75000.0</v>
      </c>
      <c r="E39" s="50"/>
      <c r="F39" s="50"/>
      <c r="G39" s="42">
        <f t="shared" si="3"/>
        <v>75000</v>
      </c>
    </row>
    <row r="40" ht="15.75" customHeight="1">
      <c r="A40" s="43">
        <v>421321.0</v>
      </c>
      <c r="B40" s="44" t="s">
        <v>47</v>
      </c>
      <c r="C40" s="14"/>
      <c r="D40" s="52"/>
      <c r="E40" s="50"/>
      <c r="F40" s="50"/>
      <c r="G40" s="42">
        <f t="shared" si="3"/>
        <v>0</v>
      </c>
    </row>
    <row r="41" ht="15.75" customHeight="1">
      <c r="A41" s="43">
        <v>421323.0</v>
      </c>
      <c r="B41" s="44" t="s">
        <v>48</v>
      </c>
      <c r="C41" s="14"/>
      <c r="D41" s="52">
        <v>3100000.0</v>
      </c>
      <c r="E41" s="50"/>
      <c r="F41" s="50"/>
      <c r="G41" s="42">
        <f t="shared" si="3"/>
        <v>3100000</v>
      </c>
    </row>
    <row r="42" ht="15.75" customHeight="1">
      <c r="A42" s="43">
        <v>421324.0</v>
      </c>
      <c r="B42" s="44" t="s">
        <v>49</v>
      </c>
      <c r="C42" s="14"/>
      <c r="D42" s="52">
        <v>100000.0</v>
      </c>
      <c r="E42" s="50"/>
      <c r="F42" s="50"/>
      <c r="G42" s="42">
        <f t="shared" si="3"/>
        <v>100000</v>
      </c>
    </row>
    <row r="43" ht="15.75" customHeight="1">
      <c r="A43" s="43">
        <v>421325.0</v>
      </c>
      <c r="B43" s="44" t="s">
        <v>50</v>
      </c>
      <c r="C43" s="14"/>
      <c r="D43" s="52">
        <v>1500000.0</v>
      </c>
      <c r="E43" s="50"/>
      <c r="F43" s="50"/>
      <c r="G43" s="42">
        <f t="shared" si="3"/>
        <v>1500000</v>
      </c>
    </row>
    <row r="44" ht="15.75" customHeight="1">
      <c r="A44" s="43">
        <v>421391.0</v>
      </c>
      <c r="B44" s="44" t="s">
        <v>51</v>
      </c>
      <c r="C44" s="14"/>
      <c r="D44" s="52"/>
      <c r="E44" s="50"/>
      <c r="F44" s="50"/>
      <c r="G44" s="42">
        <f t="shared" si="3"/>
        <v>0</v>
      </c>
    </row>
    <row r="45" ht="15.75" customHeight="1">
      <c r="A45" s="43">
        <v>421400.0</v>
      </c>
      <c r="B45" s="44" t="s">
        <v>52</v>
      </c>
      <c r="C45" s="14"/>
      <c r="D45" s="52">
        <v>550000.0</v>
      </c>
      <c r="E45" s="50"/>
      <c r="F45" s="50"/>
      <c r="G45" s="42">
        <f t="shared" si="3"/>
        <v>550000</v>
      </c>
    </row>
    <row r="46" ht="15.75" customHeight="1">
      <c r="A46" s="43">
        <v>421500.0</v>
      </c>
      <c r="B46" s="44" t="s">
        <v>53</v>
      </c>
      <c r="C46" s="14"/>
      <c r="D46" s="52">
        <v>300000.0</v>
      </c>
      <c r="E46" s="50">
        <v>100000.0</v>
      </c>
      <c r="F46" s="50"/>
      <c r="G46" s="42">
        <f t="shared" si="3"/>
        <v>400000</v>
      </c>
    </row>
    <row r="47" ht="15.75" customHeight="1">
      <c r="A47" s="43">
        <v>421600.0</v>
      </c>
      <c r="B47" s="44" t="s">
        <v>54</v>
      </c>
      <c r="C47" s="14"/>
      <c r="D47" s="52"/>
      <c r="E47" s="50"/>
      <c r="F47" s="50"/>
      <c r="G47" s="42">
        <f t="shared" si="3"/>
        <v>0</v>
      </c>
    </row>
    <row r="48" ht="15.75" customHeight="1">
      <c r="A48" s="43">
        <v>421629.0</v>
      </c>
      <c r="B48" s="44" t="s">
        <v>55</v>
      </c>
      <c r="C48" s="14"/>
      <c r="D48" s="52"/>
      <c r="E48" s="50"/>
      <c r="F48" s="50"/>
      <c r="G48" s="42">
        <f t="shared" si="3"/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ht="15.75" customHeight="1">
      <c r="A49" s="43">
        <v>421900.0</v>
      </c>
      <c r="B49" s="44" t="s">
        <v>56</v>
      </c>
      <c r="C49" s="14"/>
      <c r="D49" s="55"/>
      <c r="E49" s="50"/>
      <c r="F49" s="50"/>
      <c r="G49" s="42">
        <f t="shared" si="3"/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ht="15.75" customHeight="1">
      <c r="A50" s="34">
        <v>422000.0</v>
      </c>
      <c r="B50" s="35" t="s">
        <v>57</v>
      </c>
      <c r="C50" s="14"/>
      <c r="D50" s="48">
        <f t="shared" ref="D50:F50" si="12">D51+D52+D53+D54</f>
        <v>0</v>
      </c>
      <c r="E50" s="48">
        <f t="shared" si="12"/>
        <v>0</v>
      </c>
      <c r="F50" s="48">
        <f t="shared" si="12"/>
        <v>0</v>
      </c>
      <c r="G50" s="37">
        <f t="shared" si="3"/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ht="15.75" customHeight="1">
      <c r="A51" s="43">
        <v>422100.0</v>
      </c>
      <c r="B51" s="44" t="s">
        <v>58</v>
      </c>
      <c r="C51" s="14"/>
      <c r="D51" s="55"/>
      <c r="E51" s="55"/>
      <c r="F51" s="50"/>
      <c r="G51" s="42">
        <f t="shared" si="3"/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ht="15.75" customHeight="1">
      <c r="A52" s="43">
        <v>422200.0</v>
      </c>
      <c r="B52" s="44" t="s">
        <v>59</v>
      </c>
      <c r="C52" s="14"/>
      <c r="D52" s="55"/>
      <c r="E52" s="55"/>
      <c r="F52" s="50"/>
      <c r="G52" s="42">
        <f t="shared" si="3"/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ht="15.75" customHeight="1">
      <c r="A53" s="43">
        <v>422300.0</v>
      </c>
      <c r="B53" s="44" t="s">
        <v>60</v>
      </c>
      <c r="C53" s="14"/>
      <c r="D53" s="55"/>
      <c r="E53" s="55"/>
      <c r="F53" s="50"/>
      <c r="G53" s="42">
        <f t="shared" si="3"/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ht="15.75" customHeight="1">
      <c r="A54" s="43">
        <v>422900.0</v>
      </c>
      <c r="B54" s="44" t="s">
        <v>61</v>
      </c>
      <c r="C54" s="14"/>
      <c r="D54" s="55"/>
      <c r="E54" s="55"/>
      <c r="F54" s="50"/>
      <c r="G54" s="42">
        <f t="shared" si="3"/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ht="15.75" customHeight="1">
      <c r="A55" s="34">
        <v>423000.0</v>
      </c>
      <c r="B55" s="35" t="s">
        <v>62</v>
      </c>
      <c r="C55" s="14"/>
      <c r="D55" s="48">
        <f t="shared" ref="D55:F55" si="13">D56+D57+D58+D59+D60+D61+D62+D63</f>
        <v>200000</v>
      </c>
      <c r="E55" s="48">
        <f t="shared" si="13"/>
        <v>6189500</v>
      </c>
      <c r="F55" s="48">
        <f t="shared" si="13"/>
        <v>0</v>
      </c>
      <c r="G55" s="37">
        <f t="shared" si="3"/>
        <v>6389500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ht="15.75" customHeight="1">
      <c r="A56" s="43">
        <v>423100.0</v>
      </c>
      <c r="B56" s="44" t="s">
        <v>63</v>
      </c>
      <c r="C56" s="14"/>
      <c r="D56" s="55"/>
      <c r="E56" s="55">
        <v>485000.0</v>
      </c>
      <c r="F56" s="50"/>
      <c r="G56" s="42">
        <f t="shared" si="3"/>
        <v>485000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ht="15.75" customHeight="1">
      <c r="A57" s="43">
        <v>423200.0</v>
      </c>
      <c r="B57" s="44" t="s">
        <v>64</v>
      </c>
      <c r="C57" s="14"/>
      <c r="D57" s="55"/>
      <c r="E57" s="55"/>
      <c r="F57" s="50"/>
      <c r="G57" s="42">
        <f t="shared" si="3"/>
        <v>0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ht="15.75" customHeight="1">
      <c r="A58" s="43">
        <v>423300.0</v>
      </c>
      <c r="B58" s="44" t="s">
        <v>65</v>
      </c>
      <c r="C58" s="14"/>
      <c r="D58" s="55"/>
      <c r="E58" s="55"/>
      <c r="F58" s="50"/>
      <c r="G58" s="42">
        <f t="shared" si="3"/>
        <v>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ht="15.75" customHeight="1">
      <c r="A59" s="43">
        <v>423400.0</v>
      </c>
      <c r="B59" s="44" t="s">
        <v>66</v>
      </c>
      <c r="C59" s="14"/>
      <c r="D59" s="55"/>
      <c r="E59" s="55">
        <v>1694840.0</v>
      </c>
      <c r="F59" s="50"/>
      <c r="G59" s="42">
        <f t="shared" si="3"/>
        <v>1694840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ht="15.75" customHeight="1">
      <c r="A60" s="43">
        <v>423500.0</v>
      </c>
      <c r="B60" s="44" t="s">
        <v>67</v>
      </c>
      <c r="C60" s="14"/>
      <c r="D60" s="52">
        <v>200000.0</v>
      </c>
      <c r="E60" s="52">
        <v>4009660.0</v>
      </c>
      <c r="F60" s="50"/>
      <c r="G60" s="42">
        <f t="shared" si="3"/>
        <v>4209660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ht="15.75" customHeight="1">
      <c r="A61" s="43">
        <v>423600.0</v>
      </c>
      <c r="B61" s="44" t="s">
        <v>68</v>
      </c>
      <c r="C61" s="14"/>
      <c r="D61" s="55"/>
      <c r="E61" s="55"/>
      <c r="F61" s="50"/>
      <c r="G61" s="42">
        <f t="shared" si="3"/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ht="15.75" customHeight="1">
      <c r="A62" s="43">
        <v>423700.0</v>
      </c>
      <c r="B62" s="44" t="s">
        <v>69</v>
      </c>
      <c r="C62" s="14"/>
      <c r="D62" s="55"/>
      <c r="E62" s="55"/>
      <c r="F62" s="50"/>
      <c r="G62" s="42">
        <f t="shared" si="3"/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ht="15.75" customHeight="1">
      <c r="A63" s="43">
        <v>423900.0</v>
      </c>
      <c r="B63" s="44" t="s">
        <v>70</v>
      </c>
      <c r="C63" s="14"/>
      <c r="D63" s="55"/>
      <c r="E63" s="55"/>
      <c r="F63" s="50"/>
      <c r="G63" s="42">
        <f t="shared" si="3"/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ht="15.75" customHeight="1">
      <c r="A64" s="34">
        <v>424000.0</v>
      </c>
      <c r="B64" s="35" t="s">
        <v>71</v>
      </c>
      <c r="C64" s="14"/>
      <c r="D64" s="48">
        <f t="shared" ref="D64:F64" si="14">D65+D66+D67+D68</f>
        <v>0</v>
      </c>
      <c r="E64" s="48">
        <f t="shared" si="14"/>
        <v>4192500</v>
      </c>
      <c r="F64" s="48">
        <f t="shared" si="14"/>
        <v>0</v>
      </c>
      <c r="G64" s="37">
        <f t="shared" si="3"/>
        <v>4192500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ht="15.75" customHeight="1">
      <c r="A65" s="43">
        <v>424200.0</v>
      </c>
      <c r="B65" s="44" t="s">
        <v>72</v>
      </c>
      <c r="C65" s="14"/>
      <c r="D65" s="52"/>
      <c r="E65" s="52"/>
      <c r="F65" s="50"/>
      <c r="G65" s="42">
        <f t="shared" si="3"/>
        <v>0</v>
      </c>
    </row>
    <row r="66" ht="15.75" customHeight="1">
      <c r="A66" s="43">
        <v>424300.0</v>
      </c>
      <c r="B66" s="44" t="s">
        <v>73</v>
      </c>
      <c r="C66" s="14"/>
      <c r="D66" s="55"/>
      <c r="E66" s="55"/>
      <c r="F66" s="50"/>
      <c r="G66" s="42">
        <f t="shared" si="3"/>
        <v>0</v>
      </c>
    </row>
    <row r="67" ht="15.75" customHeight="1">
      <c r="A67" s="43">
        <v>424600.0</v>
      </c>
      <c r="B67" s="44" t="s">
        <v>74</v>
      </c>
      <c r="C67" s="14"/>
      <c r="D67" s="55"/>
      <c r="E67" s="55"/>
      <c r="F67" s="50"/>
      <c r="G67" s="42">
        <f t="shared" si="3"/>
        <v>0</v>
      </c>
    </row>
    <row r="68" ht="15.75" customHeight="1">
      <c r="A68" s="43">
        <v>424900.0</v>
      </c>
      <c r="B68" s="44" t="s">
        <v>75</v>
      </c>
      <c r="C68" s="14"/>
      <c r="D68" s="55"/>
      <c r="E68" s="55">
        <v>4192500.0</v>
      </c>
      <c r="F68" s="50"/>
      <c r="G68" s="42">
        <f t="shared" si="3"/>
        <v>4192500</v>
      </c>
    </row>
    <row r="69" ht="15.75" customHeight="1">
      <c r="A69" s="34">
        <v>425000.0</v>
      </c>
      <c r="B69" s="35" t="s">
        <v>76</v>
      </c>
      <c r="C69" s="14"/>
      <c r="D69" s="48">
        <f t="shared" ref="D69:F69" si="15">D70+D71</f>
        <v>0</v>
      </c>
      <c r="E69" s="48">
        <f t="shared" si="15"/>
        <v>0</v>
      </c>
      <c r="F69" s="48">
        <f t="shared" si="15"/>
        <v>0</v>
      </c>
      <c r="G69" s="37">
        <f t="shared" si="3"/>
        <v>0</v>
      </c>
    </row>
    <row r="70" ht="15.75" customHeight="1">
      <c r="A70" s="43">
        <v>425100.0</v>
      </c>
      <c r="B70" s="44" t="s">
        <v>77</v>
      </c>
      <c r="C70" s="14"/>
      <c r="D70" s="52"/>
      <c r="E70" s="52"/>
      <c r="F70" s="50"/>
      <c r="G70" s="42">
        <f t="shared" si="3"/>
        <v>0</v>
      </c>
    </row>
    <row r="71" ht="15.75" customHeight="1">
      <c r="A71" s="43">
        <v>425200.0</v>
      </c>
      <c r="B71" s="44" t="s">
        <v>78</v>
      </c>
      <c r="C71" s="14"/>
      <c r="D71" s="55"/>
      <c r="E71" s="55"/>
      <c r="F71" s="50"/>
      <c r="G71" s="42">
        <f t="shared" si="3"/>
        <v>0</v>
      </c>
    </row>
    <row r="72" ht="15.75" customHeight="1">
      <c r="A72" s="34">
        <v>426000.0</v>
      </c>
      <c r="B72" s="35" t="s">
        <v>79</v>
      </c>
      <c r="C72" s="14"/>
      <c r="D72" s="48">
        <f t="shared" ref="D72:F72" si="16">SUM(D73:D79)</f>
        <v>0</v>
      </c>
      <c r="E72" s="48">
        <f t="shared" si="16"/>
        <v>168000</v>
      </c>
      <c r="F72" s="48">
        <f t="shared" si="16"/>
        <v>0</v>
      </c>
      <c r="G72" s="37">
        <f t="shared" si="3"/>
        <v>168000</v>
      </c>
    </row>
    <row r="73" ht="15.75" customHeight="1">
      <c r="A73" s="43">
        <v>426100.0</v>
      </c>
      <c r="B73" s="44" t="s">
        <v>80</v>
      </c>
      <c r="C73" s="14"/>
      <c r="D73" s="55"/>
      <c r="E73" s="55">
        <v>168000.0</v>
      </c>
      <c r="F73" s="50"/>
      <c r="G73" s="42">
        <f t="shared" si="3"/>
        <v>168000</v>
      </c>
    </row>
    <row r="74" ht="15.75" customHeight="1">
      <c r="A74" s="43">
        <v>426300.0</v>
      </c>
      <c r="B74" s="44" t="s">
        <v>81</v>
      </c>
      <c r="C74" s="14"/>
      <c r="D74" s="55"/>
      <c r="E74" s="55"/>
      <c r="F74" s="50"/>
      <c r="G74" s="42">
        <f t="shared" si="3"/>
        <v>0</v>
      </c>
    </row>
    <row r="75" ht="15.75" customHeight="1">
      <c r="A75" s="43">
        <v>426400.0</v>
      </c>
      <c r="B75" s="44" t="s">
        <v>82</v>
      </c>
      <c r="C75" s="14"/>
      <c r="D75" s="55"/>
      <c r="E75" s="55"/>
      <c r="F75" s="50"/>
      <c r="G75" s="42">
        <f t="shared" si="3"/>
        <v>0</v>
      </c>
    </row>
    <row r="76" ht="15.75" customHeight="1">
      <c r="A76" s="43">
        <v>426500.0</v>
      </c>
      <c r="B76" s="44" t="s">
        <v>83</v>
      </c>
      <c r="C76" s="14"/>
      <c r="D76" s="55"/>
      <c r="E76" s="55"/>
      <c r="F76" s="50"/>
      <c r="G76" s="42">
        <f t="shared" si="3"/>
        <v>0</v>
      </c>
    </row>
    <row r="77" ht="15.75" customHeight="1">
      <c r="A77" s="43">
        <v>426600.0</v>
      </c>
      <c r="B77" s="44" t="s">
        <v>84</v>
      </c>
      <c r="C77" s="14"/>
      <c r="D77" s="55"/>
      <c r="E77" s="55"/>
      <c r="F77" s="50"/>
      <c r="G77" s="42">
        <f t="shared" si="3"/>
        <v>0</v>
      </c>
    </row>
    <row r="78" ht="15.75" customHeight="1">
      <c r="A78" s="43">
        <v>426800.0</v>
      </c>
      <c r="B78" s="44" t="s">
        <v>85</v>
      </c>
      <c r="C78" s="14"/>
      <c r="D78" s="55"/>
      <c r="E78" s="55"/>
      <c r="F78" s="50"/>
      <c r="G78" s="42">
        <f t="shared" si="3"/>
        <v>0</v>
      </c>
    </row>
    <row r="79" ht="15.75" customHeight="1">
      <c r="A79" s="43">
        <v>426900.0</v>
      </c>
      <c r="B79" s="44" t="s">
        <v>86</v>
      </c>
      <c r="C79" s="14"/>
      <c r="D79" s="52"/>
      <c r="E79" s="52"/>
      <c r="F79" s="50"/>
      <c r="G79" s="42">
        <f t="shared" si="3"/>
        <v>0</v>
      </c>
    </row>
    <row r="80" ht="15.75" customHeight="1">
      <c r="A80" s="30">
        <v>430000.0</v>
      </c>
      <c r="B80" s="31" t="s">
        <v>87</v>
      </c>
      <c r="C80" s="14"/>
      <c r="D80" s="32">
        <f t="shared" ref="D80:F80" si="17">D81</f>
        <v>0</v>
      </c>
      <c r="E80" s="32">
        <f t="shared" si="17"/>
        <v>0</v>
      </c>
      <c r="F80" s="32">
        <f t="shared" si="17"/>
        <v>0</v>
      </c>
      <c r="G80" s="33">
        <f t="shared" si="3"/>
        <v>0</v>
      </c>
    </row>
    <row r="81" ht="15.75" customHeight="1">
      <c r="A81" s="34">
        <v>431000.0</v>
      </c>
      <c r="B81" s="35" t="s">
        <v>87</v>
      </c>
      <c r="C81" s="14"/>
      <c r="D81" s="48">
        <f t="shared" ref="D81:F81" si="18">D82+D83</f>
        <v>0</v>
      </c>
      <c r="E81" s="48">
        <f t="shared" si="18"/>
        <v>0</v>
      </c>
      <c r="F81" s="48">
        <f t="shared" si="18"/>
        <v>0</v>
      </c>
      <c r="G81" s="37">
        <f t="shared" si="3"/>
        <v>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ht="15.75" customHeight="1">
      <c r="A82" s="43">
        <v>431100.0</v>
      </c>
      <c r="B82" s="44" t="s">
        <v>88</v>
      </c>
      <c r="C82" s="14"/>
      <c r="D82" s="55"/>
      <c r="E82" s="55"/>
      <c r="F82" s="50"/>
      <c r="G82" s="42">
        <f t="shared" si="3"/>
        <v>0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ht="15.75" customHeight="1">
      <c r="A83" s="43">
        <v>431200.0</v>
      </c>
      <c r="B83" s="44" t="s">
        <v>89</v>
      </c>
      <c r="C83" s="14"/>
      <c r="D83" s="55"/>
      <c r="E83" s="55"/>
      <c r="F83" s="50"/>
      <c r="G83" s="42">
        <f t="shared" si="3"/>
        <v>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ht="15.75" customHeight="1">
      <c r="A84" s="30">
        <v>444000.0</v>
      </c>
      <c r="B84" s="31" t="s">
        <v>90</v>
      </c>
      <c r="C84" s="14"/>
      <c r="D84" s="58">
        <f t="shared" ref="D84:F84" si="19">SUM(D85:D89)</f>
        <v>0</v>
      </c>
      <c r="E84" s="58">
        <f t="shared" si="19"/>
        <v>0</v>
      </c>
      <c r="F84" s="58">
        <f t="shared" si="19"/>
        <v>0</v>
      </c>
      <c r="G84" s="33">
        <f t="shared" si="3"/>
        <v>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ht="15.75" customHeight="1">
      <c r="A85" s="59">
        <v>441100.0</v>
      </c>
      <c r="B85" s="60" t="s">
        <v>91</v>
      </c>
      <c r="C85" s="14"/>
      <c r="D85" s="52"/>
      <c r="E85" s="52"/>
      <c r="F85" s="50"/>
      <c r="G85" s="42">
        <f t="shared" si="3"/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ht="15.75" customHeight="1">
      <c r="A86" s="61">
        <v>441400.0</v>
      </c>
      <c r="B86" s="62" t="s">
        <v>92</v>
      </c>
      <c r="C86" s="14"/>
      <c r="D86" s="52"/>
      <c r="E86" s="52"/>
      <c r="F86" s="50"/>
      <c r="G86" s="42">
        <f t="shared" si="3"/>
        <v>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ht="15.75" customHeight="1">
      <c r="A87" s="63">
        <v>444100.0</v>
      </c>
      <c r="B87" s="62" t="s">
        <v>93</v>
      </c>
      <c r="C87" s="14"/>
      <c r="D87" s="52"/>
      <c r="E87" s="52"/>
      <c r="F87" s="50"/>
      <c r="G87" s="42">
        <f t="shared" si="3"/>
        <v>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ht="15.75" customHeight="1">
      <c r="A88" s="63">
        <v>444200.0</v>
      </c>
      <c r="B88" s="62" t="s">
        <v>94</v>
      </c>
      <c r="C88" s="14"/>
      <c r="D88" s="52"/>
      <c r="E88" s="52"/>
      <c r="F88" s="50"/>
      <c r="G88" s="42">
        <f t="shared" si="3"/>
        <v>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ht="15.75" customHeight="1">
      <c r="A89" s="65">
        <v>444300.0</v>
      </c>
      <c r="B89" s="66" t="s">
        <v>95</v>
      </c>
      <c r="C89" s="14"/>
      <c r="D89" s="67"/>
      <c r="E89" s="68"/>
      <c r="F89" s="69"/>
      <c r="G89" s="42">
        <f t="shared" si="3"/>
        <v>0</v>
      </c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</row>
    <row r="90" ht="15.75" customHeight="1">
      <c r="A90" s="70">
        <v>460000.0</v>
      </c>
      <c r="B90" s="71" t="s">
        <v>96</v>
      </c>
      <c r="C90" s="14"/>
      <c r="D90" s="32">
        <f>SUM(D91)</f>
        <v>3674718</v>
      </c>
      <c r="E90" s="32" t="str">
        <f t="shared" ref="E90:F90" si="20">E91</f>
        <v/>
      </c>
      <c r="F90" s="32" t="str">
        <f t="shared" si="20"/>
        <v/>
      </c>
      <c r="G90" s="33">
        <f t="shared" si="3"/>
        <v>3674718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ht="15.75" customHeight="1">
      <c r="A91" s="43">
        <v>465112.0</v>
      </c>
      <c r="B91" s="44" t="s">
        <v>97</v>
      </c>
      <c r="C91" s="14"/>
      <c r="D91" s="53">
        <v>3674718.0</v>
      </c>
      <c r="E91" s="52"/>
      <c r="F91" s="50"/>
      <c r="G91" s="42">
        <f t="shared" si="3"/>
        <v>3674718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ht="15.75" customHeight="1">
      <c r="A92" s="30">
        <v>480000.0</v>
      </c>
      <c r="B92" s="31" t="s">
        <v>98</v>
      </c>
      <c r="C92" s="14"/>
      <c r="D92" s="32">
        <f t="shared" ref="D92:F92" si="21">SUM(D93+D95+D98+D100)</f>
        <v>0</v>
      </c>
      <c r="E92" s="32">
        <f t="shared" si="21"/>
        <v>0</v>
      </c>
      <c r="F92" s="32">
        <f t="shared" si="21"/>
        <v>0</v>
      </c>
      <c r="G92" s="33">
        <f t="shared" si="3"/>
        <v>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ht="15.75" customHeight="1">
      <c r="A93" s="34">
        <v>481000.0</v>
      </c>
      <c r="B93" s="35" t="s">
        <v>99</v>
      </c>
      <c r="C93" s="14"/>
      <c r="D93" s="36" t="str">
        <f t="shared" ref="D93:F93" si="22">D94</f>
        <v/>
      </c>
      <c r="E93" s="36" t="str">
        <f t="shared" si="22"/>
        <v/>
      </c>
      <c r="F93" s="36" t="str">
        <f t="shared" si="22"/>
        <v/>
      </c>
      <c r="G93" s="37">
        <f t="shared" si="3"/>
        <v>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ht="15.75" customHeight="1">
      <c r="A94" s="72">
        <v>481900.0</v>
      </c>
      <c r="B94" s="73" t="s">
        <v>100</v>
      </c>
      <c r="C94" s="14"/>
      <c r="D94" s="52"/>
      <c r="E94" s="52"/>
      <c r="F94" s="50"/>
      <c r="G94" s="42">
        <f t="shared" si="3"/>
        <v>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ht="15.75" customHeight="1">
      <c r="A95" s="34">
        <v>482000.0</v>
      </c>
      <c r="B95" s="35" t="s">
        <v>101</v>
      </c>
      <c r="C95" s="14"/>
      <c r="D95" s="48">
        <f t="shared" ref="D95:F95" si="23">D96+D97</f>
        <v>0</v>
      </c>
      <c r="E95" s="48">
        <f t="shared" si="23"/>
        <v>0</v>
      </c>
      <c r="F95" s="48">
        <f t="shared" si="23"/>
        <v>0</v>
      </c>
      <c r="G95" s="37">
        <f t="shared" si="3"/>
        <v>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ht="15.75" customHeight="1">
      <c r="A96" s="43">
        <v>482100.0</v>
      </c>
      <c r="B96" s="44" t="s">
        <v>102</v>
      </c>
      <c r="C96" s="14"/>
      <c r="D96" s="46"/>
      <c r="E96" s="46"/>
      <c r="F96" s="41"/>
      <c r="G96" s="42">
        <f t="shared" si="3"/>
        <v>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ht="15.75" customHeight="1">
      <c r="A97" s="43">
        <v>482200.0</v>
      </c>
      <c r="B97" s="44" t="s">
        <v>103</v>
      </c>
      <c r="C97" s="14"/>
      <c r="D97" s="46"/>
      <c r="E97" s="46"/>
      <c r="F97" s="41"/>
      <c r="G97" s="42">
        <f t="shared" si="3"/>
        <v>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ht="15.75" customHeight="1">
      <c r="A98" s="34">
        <v>483000.0</v>
      </c>
      <c r="B98" s="35" t="s">
        <v>104</v>
      </c>
      <c r="C98" s="14"/>
      <c r="D98" s="48" t="str">
        <f t="shared" ref="D98:F98" si="24">D99</f>
        <v/>
      </c>
      <c r="E98" s="48" t="str">
        <f t="shared" si="24"/>
        <v/>
      </c>
      <c r="F98" s="48" t="str">
        <f t="shared" si="24"/>
        <v/>
      </c>
      <c r="G98" s="37">
        <f t="shared" si="3"/>
        <v>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ht="15.75" customHeight="1">
      <c r="A99" s="43">
        <v>483100.0</v>
      </c>
      <c r="B99" s="44" t="s">
        <v>105</v>
      </c>
      <c r="C99" s="14"/>
      <c r="D99" s="55"/>
      <c r="E99" s="55"/>
      <c r="F99" s="50"/>
      <c r="G99" s="42">
        <f t="shared" si="3"/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ht="15.75" customHeight="1">
      <c r="A100" s="34">
        <v>485000.0</v>
      </c>
      <c r="B100" s="35" t="s">
        <v>106</v>
      </c>
      <c r="C100" s="14"/>
      <c r="D100" s="48" t="str">
        <f t="shared" ref="D100:F100" si="25">D101</f>
        <v/>
      </c>
      <c r="E100" s="48" t="str">
        <f t="shared" si="25"/>
        <v/>
      </c>
      <c r="F100" s="48" t="str">
        <f t="shared" si="25"/>
        <v/>
      </c>
      <c r="G100" s="37">
        <f t="shared" si="3"/>
        <v>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ht="15.75" customHeight="1">
      <c r="A101" s="43">
        <v>485119.0</v>
      </c>
      <c r="B101" s="44" t="s">
        <v>107</v>
      </c>
      <c r="C101" s="14"/>
      <c r="D101" s="55"/>
      <c r="E101" s="55"/>
      <c r="F101" s="50"/>
      <c r="G101" s="42">
        <f t="shared" si="3"/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ht="15.75" customHeight="1">
      <c r="A102" s="74">
        <v>500000.0</v>
      </c>
      <c r="B102" s="75" t="s">
        <v>108</v>
      </c>
      <c r="C102" s="14"/>
      <c r="D102" s="76">
        <f t="shared" ref="D102:F102" si="26">SUM(D103+D114)</f>
        <v>10714565</v>
      </c>
      <c r="E102" s="76">
        <f t="shared" si="26"/>
        <v>50000</v>
      </c>
      <c r="F102" s="76">
        <f t="shared" si="26"/>
        <v>0</v>
      </c>
      <c r="G102" s="29">
        <f t="shared" si="3"/>
        <v>10764565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ht="15.75" customHeight="1">
      <c r="A103" s="30">
        <v>510000.0</v>
      </c>
      <c r="B103" s="31" t="s">
        <v>109</v>
      </c>
      <c r="C103" s="14"/>
      <c r="D103" s="32">
        <f t="shared" ref="D103:F103" si="27">SUM(D104+D107+D112)</f>
        <v>10714565</v>
      </c>
      <c r="E103" s="32">
        <f t="shared" si="27"/>
        <v>50000</v>
      </c>
      <c r="F103" s="32">
        <f t="shared" si="27"/>
        <v>0</v>
      </c>
      <c r="G103" s="33">
        <f t="shared" si="3"/>
        <v>10764565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ht="15.75" customHeight="1">
      <c r="A104" s="34">
        <v>511000.0</v>
      </c>
      <c r="B104" s="35" t="s">
        <v>110</v>
      </c>
      <c r="C104" s="14"/>
      <c r="D104" s="48">
        <f t="shared" ref="D104:F104" si="28">D105+D106</f>
        <v>10714565</v>
      </c>
      <c r="E104" s="48">
        <f t="shared" si="28"/>
        <v>0</v>
      </c>
      <c r="F104" s="48">
        <f t="shared" si="28"/>
        <v>0</v>
      </c>
      <c r="G104" s="37">
        <f t="shared" si="3"/>
        <v>10714565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ht="15.75" customHeight="1">
      <c r="A105" s="43">
        <v>511300.0</v>
      </c>
      <c r="B105" s="44" t="s">
        <v>111</v>
      </c>
      <c r="C105" s="14"/>
      <c r="D105" s="56">
        <v>9714565.0</v>
      </c>
      <c r="E105" s="55"/>
      <c r="F105" s="50"/>
      <c r="G105" s="42">
        <f t="shared" si="3"/>
        <v>9714565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ht="15.75" customHeight="1">
      <c r="A106" s="43">
        <v>511400.0</v>
      </c>
      <c r="B106" s="44" t="s">
        <v>112</v>
      </c>
      <c r="C106" s="14"/>
      <c r="D106" s="52">
        <v>1000000.0</v>
      </c>
      <c r="E106" s="52"/>
      <c r="F106" s="50"/>
      <c r="G106" s="42">
        <f t="shared" si="3"/>
        <v>1000000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ht="15.75" customHeight="1">
      <c r="A107" s="34">
        <v>512000.0</v>
      </c>
      <c r="B107" s="35" t="s">
        <v>113</v>
      </c>
      <c r="C107" s="14"/>
      <c r="D107" s="48">
        <f t="shared" ref="D107:F107" si="29">SUM(D108:D111)</f>
        <v>0</v>
      </c>
      <c r="E107" s="48">
        <f t="shared" si="29"/>
        <v>0</v>
      </c>
      <c r="F107" s="48">
        <f t="shared" si="29"/>
        <v>0</v>
      </c>
      <c r="G107" s="37">
        <f t="shared" si="3"/>
        <v>0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ht="15.75" customHeight="1">
      <c r="A108" s="43">
        <v>512200.0</v>
      </c>
      <c r="B108" s="44" t="s">
        <v>114</v>
      </c>
      <c r="C108" s="14"/>
      <c r="D108" s="55"/>
      <c r="E108" s="55"/>
      <c r="F108" s="50"/>
      <c r="G108" s="42">
        <f t="shared" si="3"/>
        <v>0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ht="15.75" customHeight="1">
      <c r="A109" s="43">
        <v>512600.0</v>
      </c>
      <c r="B109" s="44" t="s">
        <v>115</v>
      </c>
      <c r="C109" s="14"/>
      <c r="D109" s="55"/>
      <c r="E109" s="55"/>
      <c r="F109" s="50"/>
      <c r="G109" s="42">
        <f t="shared" si="3"/>
        <v>0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ht="15.75" customHeight="1">
      <c r="A110" s="43">
        <v>512800.0</v>
      </c>
      <c r="B110" s="44" t="s">
        <v>117</v>
      </c>
      <c r="C110" s="14"/>
      <c r="D110" s="55"/>
      <c r="E110" s="55"/>
      <c r="F110" s="50"/>
      <c r="G110" s="42">
        <f t="shared" si="3"/>
        <v>0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ht="15.75" customHeight="1">
      <c r="A111" s="43">
        <v>512900.0</v>
      </c>
      <c r="B111" s="44" t="s">
        <v>118</v>
      </c>
      <c r="C111" s="14"/>
      <c r="D111" s="55"/>
      <c r="E111" s="55"/>
      <c r="F111" s="50"/>
      <c r="G111" s="42">
        <f t="shared" si="3"/>
        <v>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ht="15.75" customHeight="1">
      <c r="A112" s="34">
        <v>515000.0</v>
      </c>
      <c r="B112" s="35" t="s">
        <v>119</v>
      </c>
      <c r="C112" s="14"/>
      <c r="D112" s="48" t="str">
        <f t="shared" ref="D112:F112" si="30">D113</f>
        <v/>
      </c>
      <c r="E112" s="48">
        <f t="shared" si="30"/>
        <v>50000</v>
      </c>
      <c r="F112" s="48" t="str">
        <f t="shared" si="30"/>
        <v/>
      </c>
      <c r="G112" s="37">
        <f t="shared" si="3"/>
        <v>50000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ht="15.75" customHeight="1">
      <c r="A113" s="43">
        <v>515100.0</v>
      </c>
      <c r="B113" s="44" t="s">
        <v>121</v>
      </c>
      <c r="C113" s="14"/>
      <c r="D113" s="52"/>
      <c r="E113" s="52">
        <v>50000.0</v>
      </c>
      <c r="F113" s="50"/>
      <c r="G113" s="42">
        <f t="shared" si="3"/>
        <v>50000</v>
      </c>
    </row>
    <row r="114" ht="15.75" customHeight="1">
      <c r="A114" s="30">
        <v>520000.0</v>
      </c>
      <c r="B114" s="31" t="s">
        <v>122</v>
      </c>
      <c r="C114" s="14"/>
      <c r="D114" s="32">
        <f t="shared" ref="D114:F114" si="31">SUM(D115)</f>
        <v>0</v>
      </c>
      <c r="E114" s="32">
        <f t="shared" si="31"/>
        <v>0</v>
      </c>
      <c r="F114" s="32">
        <f t="shared" si="31"/>
        <v>0</v>
      </c>
      <c r="G114" s="33">
        <f t="shared" si="3"/>
        <v>0</v>
      </c>
    </row>
    <row r="115" ht="15.75" customHeight="1">
      <c r="A115" s="34">
        <v>523000.0</v>
      </c>
      <c r="B115" s="35" t="s">
        <v>123</v>
      </c>
      <c r="C115" s="14"/>
      <c r="D115" s="48">
        <f t="shared" ref="D115:F115" si="32">SUM(D116)</f>
        <v>0</v>
      </c>
      <c r="E115" s="48">
        <f t="shared" si="32"/>
        <v>0</v>
      </c>
      <c r="F115" s="48">
        <f t="shared" si="32"/>
        <v>0</v>
      </c>
      <c r="G115" s="37">
        <f t="shared" si="3"/>
        <v>0</v>
      </c>
    </row>
    <row r="116" ht="15.75" customHeight="1">
      <c r="A116" s="78">
        <v>523100.0</v>
      </c>
      <c r="B116" s="79" t="s">
        <v>124</v>
      </c>
      <c r="C116" s="14"/>
      <c r="D116" s="80"/>
      <c r="E116" s="80"/>
      <c r="F116" s="81"/>
      <c r="G116" s="82">
        <f t="shared" si="3"/>
        <v>0</v>
      </c>
    </row>
    <row r="117" ht="15.75" customHeight="1">
      <c r="A117" s="83" t="s">
        <v>125</v>
      </c>
      <c r="B117" s="84" t="s">
        <v>126</v>
      </c>
      <c r="C117" s="14"/>
      <c r="D117" s="85">
        <f>SUM(D14+D102)</f>
        <v>70530351</v>
      </c>
      <c r="E117" s="85">
        <f t="shared" ref="E117:F117" si="33">E14+E102</f>
        <v>10700000</v>
      </c>
      <c r="F117" s="86">
        <f t="shared" si="33"/>
        <v>0</v>
      </c>
      <c r="G117" s="87">
        <f t="shared" si="3"/>
        <v>81230351</v>
      </c>
    </row>
    <row r="118" ht="15.75" customHeight="1">
      <c r="A118" s="6"/>
      <c r="B118" s="6"/>
      <c r="C118" s="14"/>
      <c r="D118" s="6"/>
      <c r="E118" s="6"/>
      <c r="F118" s="6"/>
      <c r="G118" s="7"/>
    </row>
    <row r="119" ht="15.75" customHeight="1">
      <c r="A119" s="6"/>
      <c r="B119" s="3" t="s">
        <v>127</v>
      </c>
      <c r="D119" s="3"/>
      <c r="E119" s="3"/>
      <c r="F119" s="3"/>
      <c r="G119" s="4"/>
    </row>
    <row r="120" ht="15.75" customHeight="1">
      <c r="G120" s="1"/>
    </row>
    <row r="121" ht="15.75" customHeight="1">
      <c r="D121" s="88"/>
      <c r="G121" s="1"/>
    </row>
    <row r="122" ht="15.75" customHeight="1">
      <c r="D122" s="88"/>
      <c r="G122" s="1"/>
    </row>
    <row r="123" ht="15.75" customHeight="1">
      <c r="G123" s="1"/>
    </row>
    <row r="124" ht="15.75" customHeight="1">
      <c r="G124" s="1"/>
    </row>
    <row r="125" ht="15.75" customHeight="1">
      <c r="G125" s="1"/>
    </row>
    <row r="126" ht="15.75" customHeight="1">
      <c r="G126" s="1"/>
    </row>
    <row r="127" ht="15.75" customHeight="1">
      <c r="G127" s="1"/>
    </row>
    <row r="128" ht="15.75" customHeight="1">
      <c r="G128" s="1"/>
    </row>
    <row r="129" ht="15.75" customHeight="1">
      <c r="G129" s="1"/>
    </row>
    <row r="130" ht="15.75" customHeight="1">
      <c r="G130" s="1"/>
    </row>
    <row r="131" ht="15.75" customHeight="1">
      <c r="G131" s="1"/>
    </row>
    <row r="132" ht="15.75" customHeight="1">
      <c r="G132" s="1"/>
    </row>
    <row r="133" ht="15.75" customHeight="1">
      <c r="G133" s="1"/>
    </row>
    <row r="134" ht="15.75" customHeight="1">
      <c r="G134" s="1"/>
    </row>
    <row r="135" ht="15.75" customHeight="1">
      <c r="G135" s="1"/>
    </row>
    <row r="136" ht="15.75" customHeight="1">
      <c r="G136" s="1"/>
    </row>
    <row r="137" ht="15.75" customHeight="1">
      <c r="G137" s="1"/>
    </row>
    <row r="138" ht="15.75" customHeight="1">
      <c r="G138" s="1"/>
    </row>
    <row r="139" ht="15.75" customHeight="1">
      <c r="G139" s="1"/>
    </row>
    <row r="140" ht="15.75" customHeight="1">
      <c r="G140" s="1"/>
    </row>
    <row r="141" ht="15.75" customHeight="1">
      <c r="G141" s="1"/>
    </row>
    <row r="142" ht="15.75" customHeight="1">
      <c r="G142" s="1"/>
    </row>
    <row r="143" ht="15.75" customHeight="1">
      <c r="G143" s="1"/>
    </row>
    <row r="144" ht="15.75" customHeight="1">
      <c r="G144" s="1"/>
    </row>
    <row r="145" ht="15.75" customHeight="1">
      <c r="G145" s="1"/>
    </row>
    <row r="146" ht="15.75" customHeight="1">
      <c r="G146" s="1"/>
    </row>
    <row r="147" ht="15.75" customHeight="1">
      <c r="G147" s="1"/>
    </row>
    <row r="148" ht="15.75" customHeight="1">
      <c r="G148" s="1"/>
    </row>
    <row r="149" ht="15.75" customHeight="1">
      <c r="G149" s="1"/>
    </row>
    <row r="150" ht="15.75" customHeight="1">
      <c r="G150" s="1"/>
    </row>
    <row r="151" ht="15.75" customHeight="1">
      <c r="G151" s="1"/>
    </row>
    <row r="152" ht="15.75" customHeight="1">
      <c r="G152" s="1"/>
    </row>
    <row r="153" ht="15.75" customHeight="1">
      <c r="G153" s="1"/>
    </row>
    <row r="154" ht="15.75" customHeight="1">
      <c r="G154" s="1"/>
    </row>
    <row r="155" ht="15.75" customHeight="1">
      <c r="G155" s="1"/>
    </row>
    <row r="156" ht="15.75" customHeight="1">
      <c r="G156" s="1"/>
    </row>
    <row r="157" ht="15.75" customHeight="1">
      <c r="G157" s="1"/>
    </row>
    <row r="158" ht="15.75" customHeight="1">
      <c r="G158" s="1"/>
    </row>
    <row r="159" ht="15.75" customHeight="1">
      <c r="G159" s="1"/>
    </row>
    <row r="160" ht="15.75" customHeight="1">
      <c r="G160" s="1"/>
    </row>
    <row r="161" ht="15.75" customHeight="1">
      <c r="G161" s="1"/>
    </row>
    <row r="162" ht="15.75" customHeight="1">
      <c r="G162" s="1"/>
    </row>
    <row r="163" ht="15.75" customHeight="1">
      <c r="G163" s="1"/>
    </row>
    <row r="164" ht="15.75" customHeight="1">
      <c r="G164" s="1"/>
    </row>
    <row r="165" ht="15.75" customHeight="1">
      <c r="G165" s="1"/>
    </row>
    <row r="166" ht="15.75" customHeight="1">
      <c r="G166" s="1"/>
    </row>
    <row r="167" ht="15.75" customHeight="1">
      <c r="G167" s="1"/>
    </row>
    <row r="168" ht="15.75" customHeight="1">
      <c r="G168" s="1"/>
    </row>
    <row r="169" ht="15.75" customHeight="1">
      <c r="G169" s="1"/>
    </row>
    <row r="170" ht="15.75" customHeight="1">
      <c r="G170" s="1"/>
    </row>
    <row r="171" ht="15.75" customHeight="1">
      <c r="G171" s="1"/>
    </row>
    <row r="172" ht="15.75" customHeight="1">
      <c r="G172" s="1"/>
    </row>
    <row r="173" ht="15.75" customHeight="1">
      <c r="G173" s="1"/>
    </row>
    <row r="174" ht="15.75" customHeight="1">
      <c r="G174" s="1"/>
    </row>
    <row r="175" ht="15.75" customHeight="1">
      <c r="G175" s="1"/>
    </row>
    <row r="176" ht="15.75" customHeight="1">
      <c r="G176" s="1"/>
    </row>
    <row r="177" ht="15.75" customHeight="1">
      <c r="G177" s="1"/>
    </row>
    <row r="178" ht="15.75" customHeight="1">
      <c r="G178" s="1"/>
    </row>
    <row r="179" ht="15.75" customHeight="1">
      <c r="G179" s="1"/>
    </row>
    <row r="180" ht="15.75" customHeight="1">
      <c r="G180" s="1"/>
    </row>
    <row r="181" ht="15.75" customHeight="1">
      <c r="G181" s="1"/>
    </row>
    <row r="182" ht="15.75" customHeight="1">
      <c r="G182" s="1"/>
    </row>
    <row r="183" ht="15.75" customHeight="1">
      <c r="G183" s="1"/>
    </row>
    <row r="184" ht="15.75" customHeight="1">
      <c r="G184" s="1"/>
    </row>
    <row r="185" ht="15.75" customHeight="1">
      <c r="G185" s="1"/>
    </row>
    <row r="186" ht="15.75" customHeight="1">
      <c r="G186" s="1"/>
    </row>
    <row r="187" ht="15.75" customHeight="1">
      <c r="G187" s="1"/>
    </row>
    <row r="188" ht="15.75" customHeight="1">
      <c r="G188" s="1"/>
    </row>
    <row r="189" ht="15.75" customHeight="1">
      <c r="G189" s="1"/>
    </row>
    <row r="190" ht="15.75" customHeight="1">
      <c r="G190" s="1"/>
    </row>
    <row r="191" ht="15.75" customHeight="1">
      <c r="G191" s="1"/>
    </row>
    <row r="192" ht="15.75" customHeight="1">
      <c r="G192" s="1"/>
    </row>
    <row r="193" ht="15.75" customHeight="1">
      <c r="G193" s="1"/>
    </row>
    <row r="194" ht="15.75" customHeight="1">
      <c r="G194" s="1"/>
    </row>
    <row r="195" ht="15.75" customHeight="1">
      <c r="G195" s="1"/>
    </row>
    <row r="196" ht="15.75" customHeight="1">
      <c r="G196" s="1"/>
    </row>
    <row r="197" ht="15.75" customHeight="1">
      <c r="G197" s="1"/>
    </row>
    <row r="198" ht="15.75" customHeight="1">
      <c r="G198" s="1"/>
    </row>
    <row r="199" ht="15.75" customHeight="1">
      <c r="G199" s="1"/>
    </row>
    <row r="200" ht="15.75" customHeight="1">
      <c r="G200" s="1"/>
    </row>
    <row r="201" ht="15.75" customHeight="1">
      <c r="G201" s="1"/>
    </row>
    <row r="202" ht="15.75" customHeight="1">
      <c r="G202" s="1"/>
    </row>
    <row r="203" ht="15.75" customHeight="1">
      <c r="G203" s="1"/>
    </row>
    <row r="204" ht="15.75" customHeight="1">
      <c r="G204" s="1"/>
    </row>
    <row r="205" ht="15.75" customHeight="1">
      <c r="G205" s="1"/>
    </row>
    <row r="206" ht="15.75" customHeight="1">
      <c r="G206" s="1"/>
    </row>
    <row r="207" ht="15.75" customHeight="1">
      <c r="G207" s="1"/>
    </row>
    <row r="208" ht="15.75" customHeight="1">
      <c r="G208" s="1"/>
    </row>
    <row r="209" ht="15.75" customHeight="1">
      <c r="G209" s="1"/>
    </row>
    <row r="210" ht="15.75" customHeight="1">
      <c r="G210" s="1"/>
    </row>
    <row r="211" ht="15.75" customHeight="1">
      <c r="G211" s="1"/>
    </row>
    <row r="212" ht="15.75" customHeight="1">
      <c r="G212" s="1"/>
    </row>
    <row r="213" ht="15.75" customHeight="1">
      <c r="G213" s="1"/>
    </row>
    <row r="214" ht="15.75" customHeight="1">
      <c r="G214" s="1"/>
    </row>
    <row r="215" ht="15.75" customHeight="1">
      <c r="G215" s="1"/>
    </row>
    <row r="216" ht="15.75" customHeight="1">
      <c r="G216" s="1"/>
    </row>
    <row r="217" ht="15.75" customHeight="1">
      <c r="G217" s="1"/>
    </row>
    <row r="218" ht="15.75" customHeight="1">
      <c r="G218" s="1"/>
    </row>
    <row r="219" ht="15.75" customHeight="1">
      <c r="G219" s="1"/>
    </row>
    <row r="220" ht="15.75" customHeight="1">
      <c r="G220" s="1"/>
    </row>
    <row r="221" ht="15.75" customHeight="1">
      <c r="G221" s="1"/>
    </row>
    <row r="222" ht="15.75" customHeight="1">
      <c r="G222" s="1"/>
    </row>
    <row r="223" ht="15.75" customHeight="1">
      <c r="G223" s="1"/>
    </row>
    <row r="224" ht="15.75" customHeight="1">
      <c r="G224" s="1"/>
    </row>
    <row r="225" ht="15.75" customHeight="1">
      <c r="G225" s="1"/>
    </row>
    <row r="226" ht="15.75" customHeight="1">
      <c r="G226" s="1"/>
    </row>
    <row r="227" ht="15.75" customHeight="1">
      <c r="G227" s="1"/>
    </row>
    <row r="228" ht="15.75" customHeight="1">
      <c r="G228" s="1"/>
    </row>
    <row r="229" ht="15.75" customHeight="1">
      <c r="G229" s="1"/>
    </row>
    <row r="230" ht="15.75" customHeight="1">
      <c r="G230" s="1"/>
    </row>
    <row r="231" ht="15.75" customHeight="1">
      <c r="G231" s="1"/>
    </row>
    <row r="232" ht="15.75" customHeight="1">
      <c r="G232" s="1"/>
    </row>
    <row r="233" ht="15.75" customHeight="1">
      <c r="G233" s="1"/>
    </row>
    <row r="234" ht="15.75" customHeight="1">
      <c r="G234" s="1"/>
    </row>
    <row r="235" ht="15.75" customHeight="1">
      <c r="G235" s="1"/>
    </row>
    <row r="236" ht="15.75" customHeight="1">
      <c r="G236" s="1"/>
    </row>
    <row r="237" ht="15.75" customHeight="1">
      <c r="G237" s="1"/>
    </row>
    <row r="238" ht="15.75" customHeight="1">
      <c r="G238" s="1"/>
    </row>
    <row r="239" ht="15.75" customHeight="1">
      <c r="G239" s="1"/>
    </row>
    <row r="240" ht="15.75" customHeight="1">
      <c r="G240" s="1"/>
    </row>
    <row r="241" ht="15.75" customHeight="1">
      <c r="G241" s="1"/>
    </row>
    <row r="242" ht="15.75" customHeight="1">
      <c r="G242" s="1"/>
    </row>
    <row r="243" ht="15.75" customHeight="1">
      <c r="G243" s="1"/>
    </row>
    <row r="244" ht="15.75" customHeight="1">
      <c r="G244" s="1"/>
    </row>
    <row r="245" ht="15.75" customHeight="1">
      <c r="G245" s="1"/>
    </row>
    <row r="246" ht="15.75" customHeight="1">
      <c r="G246" s="1"/>
    </row>
    <row r="247" ht="15.75" customHeight="1">
      <c r="G247" s="1"/>
    </row>
    <row r="248" ht="15.75" customHeight="1">
      <c r="G248" s="1"/>
    </row>
    <row r="249" ht="15.75" customHeight="1">
      <c r="G249" s="1"/>
    </row>
    <row r="250" ht="15.75" customHeight="1">
      <c r="G250" s="1"/>
    </row>
    <row r="251" ht="15.75" customHeight="1">
      <c r="G251" s="1"/>
    </row>
    <row r="252" ht="15.75" customHeight="1">
      <c r="G252" s="1"/>
    </row>
    <row r="253" ht="15.75" customHeight="1">
      <c r="G253" s="1"/>
    </row>
    <row r="254" ht="15.75" customHeight="1">
      <c r="G254" s="1"/>
    </row>
    <row r="255" ht="15.75" customHeight="1">
      <c r="G255" s="1"/>
    </row>
    <row r="256" ht="15.75" customHeight="1">
      <c r="G256" s="1"/>
    </row>
    <row r="257" ht="15.75" customHeight="1">
      <c r="G257" s="1"/>
    </row>
    <row r="258" ht="15.75" customHeight="1">
      <c r="G258" s="1"/>
    </row>
    <row r="259" ht="15.75" customHeight="1">
      <c r="G259" s="1"/>
    </row>
    <row r="260" ht="15.75" customHeight="1">
      <c r="G260" s="1"/>
    </row>
    <row r="261" ht="15.75" customHeight="1">
      <c r="G261" s="1"/>
    </row>
    <row r="262" ht="15.75" customHeight="1">
      <c r="G262" s="1"/>
    </row>
    <row r="263" ht="15.75" customHeight="1">
      <c r="G263" s="1"/>
    </row>
    <row r="264" ht="15.75" customHeight="1">
      <c r="G264" s="1"/>
    </row>
    <row r="265" ht="15.75" customHeight="1">
      <c r="G265" s="1"/>
    </row>
    <row r="266" ht="15.75" customHeight="1">
      <c r="G266" s="1"/>
    </row>
    <row r="267" ht="15.75" customHeight="1">
      <c r="G267" s="1"/>
    </row>
    <row r="268" ht="15.75" customHeight="1">
      <c r="G268" s="1"/>
    </row>
    <row r="269" ht="15.75" customHeight="1">
      <c r="G269" s="1"/>
    </row>
    <row r="270" ht="15.75" customHeight="1">
      <c r="G270" s="1"/>
    </row>
    <row r="271" ht="15.75" customHeight="1">
      <c r="G271" s="1"/>
    </row>
    <row r="272" ht="15.75" customHeight="1">
      <c r="G272" s="1"/>
    </row>
    <row r="273" ht="15.75" customHeight="1">
      <c r="G273" s="1"/>
    </row>
    <row r="274" ht="15.75" customHeight="1">
      <c r="G274" s="1"/>
    </row>
    <row r="275" ht="15.75" customHeight="1">
      <c r="G275" s="1"/>
    </row>
    <row r="276" ht="15.75" customHeight="1">
      <c r="G276" s="1"/>
    </row>
    <row r="277" ht="15.75" customHeight="1">
      <c r="G277" s="1"/>
    </row>
    <row r="278" ht="15.75" customHeight="1">
      <c r="G278" s="1"/>
    </row>
    <row r="279" ht="15.75" customHeight="1">
      <c r="G279" s="1"/>
    </row>
    <row r="280" ht="15.75" customHeight="1">
      <c r="G280" s="1"/>
    </row>
    <row r="281" ht="15.75" customHeight="1">
      <c r="G281" s="1"/>
    </row>
    <row r="282" ht="15.75" customHeight="1">
      <c r="G282" s="1"/>
    </row>
    <row r="283" ht="15.75" customHeight="1">
      <c r="G283" s="1"/>
    </row>
    <row r="284" ht="15.75" customHeight="1">
      <c r="G284" s="1"/>
    </row>
    <row r="285" ht="15.75" customHeight="1">
      <c r="G285" s="1"/>
    </row>
    <row r="286" ht="15.75" customHeight="1">
      <c r="G286" s="1"/>
    </row>
    <row r="287" ht="15.75" customHeight="1">
      <c r="G287" s="1"/>
    </row>
    <row r="288" ht="15.75" customHeight="1">
      <c r="G288" s="1"/>
    </row>
    <row r="289" ht="15.75" customHeight="1">
      <c r="G289" s="1"/>
    </row>
    <row r="290" ht="15.75" customHeight="1">
      <c r="G290" s="1"/>
    </row>
    <row r="291" ht="15.75" customHeight="1">
      <c r="G291" s="1"/>
    </row>
    <row r="292" ht="15.75" customHeight="1">
      <c r="G292" s="1"/>
    </row>
    <row r="293" ht="15.75" customHeight="1">
      <c r="G293" s="1"/>
    </row>
    <row r="294" ht="15.75" customHeight="1">
      <c r="G294" s="1"/>
    </row>
    <row r="295" ht="15.75" customHeight="1">
      <c r="G295" s="1"/>
    </row>
    <row r="296" ht="15.75" customHeight="1">
      <c r="G296" s="1"/>
    </row>
    <row r="297" ht="15.75" customHeight="1">
      <c r="G297" s="1"/>
    </row>
    <row r="298" ht="15.75" customHeight="1">
      <c r="G298" s="1"/>
    </row>
    <row r="299" ht="15.75" customHeight="1">
      <c r="G299" s="1"/>
    </row>
    <row r="300" ht="15.75" customHeight="1">
      <c r="G300" s="1"/>
    </row>
    <row r="301" ht="15.75" customHeight="1">
      <c r="G301" s="1"/>
    </row>
    <row r="302" ht="15.75" customHeight="1">
      <c r="G302" s="1"/>
    </row>
    <row r="303" ht="15.75" customHeight="1">
      <c r="G303" s="1"/>
    </row>
    <row r="304" ht="15.75" customHeight="1">
      <c r="G304" s="1"/>
    </row>
    <row r="305" ht="15.75" customHeight="1">
      <c r="G305" s="1"/>
    </row>
    <row r="306" ht="15.75" customHeight="1">
      <c r="G306" s="1"/>
    </row>
    <row r="307" ht="15.75" customHeight="1">
      <c r="G307" s="1"/>
    </row>
    <row r="308" ht="15.75" customHeight="1">
      <c r="G308" s="1"/>
    </row>
    <row r="309" ht="15.75" customHeight="1">
      <c r="G309" s="1"/>
    </row>
    <row r="310" ht="15.75" customHeight="1">
      <c r="G310" s="1"/>
    </row>
    <row r="311" ht="15.75" customHeight="1">
      <c r="G311" s="1"/>
    </row>
    <row r="312" ht="15.75" customHeight="1">
      <c r="G312" s="1"/>
    </row>
    <row r="313" ht="15.75" customHeight="1">
      <c r="G313" s="1"/>
    </row>
    <row r="314" ht="15.75" customHeight="1">
      <c r="G314" s="1"/>
    </row>
    <row r="315" ht="15.75" customHeight="1">
      <c r="G315" s="1"/>
    </row>
    <row r="316" ht="15.75" customHeight="1">
      <c r="G316" s="1"/>
    </row>
    <row r="317" ht="15.75" customHeight="1">
      <c r="G317" s="1"/>
    </row>
    <row r="318" ht="15.75" customHeight="1">
      <c r="G318" s="1"/>
    </row>
    <row r="319" ht="15.75" customHeight="1">
      <c r="G319" s="1"/>
    </row>
    <row r="320" ht="15.75" customHeight="1">
      <c r="G320" s="1"/>
    </row>
    <row r="321" ht="15.75" customHeight="1">
      <c r="G321" s="1"/>
    </row>
    <row r="322" ht="15.75" customHeight="1">
      <c r="G322" s="1"/>
    </row>
    <row r="323" ht="15.75" customHeight="1">
      <c r="G323" s="1"/>
    </row>
    <row r="324" ht="15.75" customHeight="1">
      <c r="G324" s="1"/>
    </row>
    <row r="325" ht="15.75" customHeight="1">
      <c r="G325" s="1"/>
    </row>
    <row r="326" ht="15.75" customHeight="1">
      <c r="G326" s="1"/>
    </row>
    <row r="327" ht="15.75" customHeight="1">
      <c r="G327" s="1"/>
    </row>
    <row r="328" ht="15.75" customHeight="1">
      <c r="G328" s="1"/>
    </row>
    <row r="329" ht="15.75" customHeight="1">
      <c r="G329" s="1"/>
    </row>
    <row r="330" ht="15.75" customHeight="1">
      <c r="G330" s="1"/>
    </row>
    <row r="331" ht="15.75" customHeight="1">
      <c r="G331" s="1"/>
    </row>
    <row r="332" ht="15.75" customHeight="1">
      <c r="G332" s="1"/>
    </row>
    <row r="333" ht="15.75" customHeight="1">
      <c r="G333" s="1"/>
    </row>
    <row r="334" ht="15.75" customHeight="1">
      <c r="G334" s="1"/>
    </row>
    <row r="335" ht="15.75" customHeight="1">
      <c r="G335" s="1"/>
    </row>
    <row r="336" ht="15.75" customHeight="1">
      <c r="G336" s="1"/>
    </row>
    <row r="337" ht="15.75" customHeight="1">
      <c r="G337" s="1"/>
    </row>
    <row r="338" ht="15.75" customHeight="1">
      <c r="G338" s="1"/>
    </row>
    <row r="339" ht="15.75" customHeight="1">
      <c r="G339" s="1"/>
    </row>
    <row r="340" ht="15.75" customHeight="1">
      <c r="G340" s="1"/>
    </row>
    <row r="341" ht="15.75" customHeight="1">
      <c r="G341" s="1"/>
    </row>
    <row r="342" ht="15.75" customHeight="1">
      <c r="G342" s="1"/>
    </row>
    <row r="343" ht="15.75" customHeight="1">
      <c r="G343" s="1"/>
    </row>
    <row r="344" ht="15.75" customHeight="1">
      <c r="G344" s="1"/>
    </row>
    <row r="345" ht="15.75" customHeight="1">
      <c r="G345" s="1"/>
    </row>
    <row r="346" ht="15.75" customHeight="1">
      <c r="G346" s="1"/>
    </row>
    <row r="347" ht="15.75" customHeight="1">
      <c r="G347" s="1"/>
    </row>
    <row r="348" ht="15.75" customHeight="1">
      <c r="G348" s="1"/>
    </row>
    <row r="349" ht="15.75" customHeight="1">
      <c r="G349" s="1"/>
    </row>
    <row r="350" ht="15.75" customHeight="1">
      <c r="G350" s="1"/>
    </row>
    <row r="351" ht="15.75" customHeight="1">
      <c r="G351" s="1"/>
    </row>
    <row r="352" ht="15.75" customHeight="1">
      <c r="G352" s="1"/>
    </row>
    <row r="353" ht="15.75" customHeight="1">
      <c r="G353" s="1"/>
    </row>
    <row r="354" ht="15.75" customHeight="1">
      <c r="G354" s="1"/>
    </row>
    <row r="355" ht="15.75" customHeight="1">
      <c r="G355" s="1"/>
    </row>
    <row r="356" ht="15.75" customHeight="1">
      <c r="G356" s="1"/>
    </row>
    <row r="357" ht="15.75" customHeight="1">
      <c r="G357" s="1"/>
    </row>
    <row r="358" ht="15.75" customHeight="1">
      <c r="G358" s="1"/>
    </row>
    <row r="359" ht="15.75" customHeight="1">
      <c r="G359" s="1"/>
    </row>
    <row r="360" ht="15.75" customHeight="1">
      <c r="G360" s="1"/>
    </row>
    <row r="361" ht="15.75" customHeight="1">
      <c r="G361" s="1"/>
    </row>
    <row r="362" ht="15.75" customHeight="1">
      <c r="G362" s="1"/>
    </row>
    <row r="363" ht="15.75" customHeight="1">
      <c r="G363" s="1"/>
    </row>
    <row r="364" ht="15.75" customHeight="1">
      <c r="G364" s="1"/>
    </row>
    <row r="365" ht="15.75" customHeight="1">
      <c r="G365" s="1"/>
    </row>
    <row r="366" ht="15.75" customHeight="1">
      <c r="G366" s="1"/>
    </row>
    <row r="367" ht="15.75" customHeight="1">
      <c r="G367" s="1"/>
    </row>
    <row r="368" ht="15.75" customHeight="1">
      <c r="G368" s="1"/>
    </row>
    <row r="369" ht="15.75" customHeight="1">
      <c r="G369" s="1"/>
    </row>
    <row r="370" ht="15.75" customHeight="1">
      <c r="G370" s="1"/>
    </row>
    <row r="371" ht="15.75" customHeight="1">
      <c r="G371" s="1"/>
    </row>
    <row r="372" ht="15.75" customHeight="1">
      <c r="G372" s="1"/>
    </row>
    <row r="373" ht="15.75" customHeight="1">
      <c r="G373" s="1"/>
    </row>
    <row r="374" ht="15.75" customHeight="1">
      <c r="G374" s="1"/>
    </row>
    <row r="375" ht="15.75" customHeight="1">
      <c r="G375" s="1"/>
    </row>
    <row r="376" ht="15.75" customHeight="1">
      <c r="G376" s="1"/>
    </row>
    <row r="377" ht="15.75" customHeight="1">
      <c r="G377" s="1"/>
    </row>
    <row r="378" ht="15.75" customHeight="1">
      <c r="G378" s="1"/>
    </row>
    <row r="379" ht="15.75" customHeight="1">
      <c r="G379" s="1"/>
    </row>
    <row r="380" ht="15.75" customHeight="1">
      <c r="G380" s="1"/>
    </row>
    <row r="381" ht="15.75" customHeight="1">
      <c r="G381" s="1"/>
    </row>
    <row r="382" ht="15.75" customHeight="1">
      <c r="G382" s="1"/>
    </row>
    <row r="383" ht="15.75" customHeight="1">
      <c r="G383" s="1"/>
    </row>
    <row r="384" ht="15.75" customHeight="1">
      <c r="G384" s="1"/>
    </row>
    <row r="385" ht="15.75" customHeight="1">
      <c r="G385" s="1"/>
    </row>
    <row r="386" ht="15.75" customHeight="1">
      <c r="G386" s="1"/>
    </row>
    <row r="387" ht="15.75" customHeight="1">
      <c r="G387" s="1"/>
    </row>
    <row r="388" ht="15.75" customHeight="1">
      <c r="G388" s="1"/>
    </row>
    <row r="389" ht="15.75" customHeight="1">
      <c r="G389" s="1"/>
    </row>
    <row r="390" ht="15.75" customHeight="1">
      <c r="G390" s="1"/>
    </row>
    <row r="391" ht="15.75" customHeight="1">
      <c r="G391" s="1"/>
    </row>
    <row r="392" ht="15.75" customHeight="1">
      <c r="G392" s="1"/>
    </row>
    <row r="393" ht="15.75" customHeight="1">
      <c r="G393" s="1"/>
    </row>
    <row r="394" ht="15.75" customHeight="1">
      <c r="G394" s="1"/>
    </row>
    <row r="395" ht="15.75" customHeight="1">
      <c r="G395" s="1"/>
    </row>
    <row r="396" ht="15.75" customHeight="1">
      <c r="G396" s="1"/>
    </row>
    <row r="397" ht="15.75" customHeight="1">
      <c r="G397" s="1"/>
    </row>
    <row r="398" ht="15.75" customHeight="1">
      <c r="G398" s="1"/>
    </row>
    <row r="399" ht="15.75" customHeight="1">
      <c r="G399" s="1"/>
    </row>
    <row r="400" ht="15.75" customHeight="1">
      <c r="G400" s="1"/>
    </row>
    <row r="401" ht="15.75" customHeight="1">
      <c r="G401" s="1"/>
    </row>
    <row r="402" ht="15.75" customHeight="1">
      <c r="G402" s="1"/>
    </row>
    <row r="403" ht="15.75" customHeight="1">
      <c r="G403" s="1"/>
    </row>
    <row r="404" ht="15.75" customHeight="1">
      <c r="G404" s="1"/>
    </row>
    <row r="405" ht="15.75" customHeight="1">
      <c r="G405" s="1"/>
    </row>
    <row r="406" ht="15.75" customHeight="1">
      <c r="G406" s="1"/>
    </row>
    <row r="407" ht="15.75" customHeight="1">
      <c r="G407" s="1"/>
    </row>
    <row r="408" ht="15.75" customHeight="1">
      <c r="G408" s="1"/>
    </row>
    <row r="409" ht="15.75" customHeight="1">
      <c r="G409" s="1"/>
    </row>
    <row r="410" ht="15.75" customHeight="1">
      <c r="G410" s="1"/>
    </row>
    <row r="411" ht="15.75" customHeight="1">
      <c r="G411" s="1"/>
    </row>
    <row r="412" ht="15.75" customHeight="1">
      <c r="G412" s="1"/>
    </row>
    <row r="413" ht="15.75" customHeight="1">
      <c r="G413" s="1"/>
    </row>
    <row r="414" ht="15.75" customHeight="1">
      <c r="G414" s="1"/>
    </row>
    <row r="415" ht="15.75" customHeight="1">
      <c r="G415" s="1"/>
    </row>
    <row r="416" ht="15.75" customHeight="1">
      <c r="G416" s="1"/>
    </row>
    <row r="417" ht="15.75" customHeight="1">
      <c r="G417" s="1"/>
    </row>
    <row r="418" ht="15.75" customHeight="1">
      <c r="G418" s="1"/>
    </row>
    <row r="419" ht="15.75" customHeight="1">
      <c r="G419" s="1"/>
    </row>
    <row r="420" ht="15.75" customHeight="1">
      <c r="G420" s="1"/>
    </row>
    <row r="421" ht="15.75" customHeight="1">
      <c r="G421" s="1"/>
    </row>
    <row r="422" ht="15.75" customHeight="1">
      <c r="G422" s="1"/>
    </row>
    <row r="423" ht="15.75" customHeight="1">
      <c r="G423" s="1"/>
    </row>
    <row r="424" ht="15.75" customHeight="1">
      <c r="G424" s="1"/>
    </row>
    <row r="425" ht="15.75" customHeight="1">
      <c r="G425" s="1"/>
    </row>
    <row r="426" ht="15.75" customHeight="1">
      <c r="G426" s="1"/>
    </row>
    <row r="427" ht="15.75" customHeight="1">
      <c r="G427" s="1"/>
    </row>
    <row r="428" ht="15.75" customHeight="1">
      <c r="G428" s="1"/>
    </row>
    <row r="429" ht="15.75" customHeight="1">
      <c r="G429" s="1"/>
    </row>
    <row r="430" ht="15.75" customHeight="1">
      <c r="G430" s="1"/>
    </row>
    <row r="431" ht="15.75" customHeight="1">
      <c r="G431" s="1"/>
    </row>
    <row r="432" ht="15.75" customHeight="1">
      <c r="G432" s="1"/>
    </row>
    <row r="433" ht="15.75" customHeight="1">
      <c r="G433" s="1"/>
    </row>
    <row r="434" ht="15.75" customHeight="1">
      <c r="G434" s="1"/>
    </row>
    <row r="435" ht="15.75" customHeight="1">
      <c r="G435" s="1"/>
    </row>
    <row r="436" ht="15.75" customHeight="1">
      <c r="G436" s="1"/>
    </row>
    <row r="437" ht="15.75" customHeight="1">
      <c r="G437" s="1"/>
    </row>
    <row r="438" ht="15.75" customHeight="1">
      <c r="G438" s="1"/>
    </row>
    <row r="439" ht="15.75" customHeight="1">
      <c r="G439" s="1"/>
    </row>
    <row r="440" ht="15.75" customHeight="1">
      <c r="G440" s="1"/>
    </row>
    <row r="441" ht="15.75" customHeight="1">
      <c r="G441" s="1"/>
    </row>
    <row r="442" ht="15.75" customHeight="1">
      <c r="G442" s="1"/>
    </row>
    <row r="443" ht="15.75" customHeight="1">
      <c r="G443" s="1"/>
    </row>
    <row r="444" ht="15.75" customHeight="1">
      <c r="G444" s="1"/>
    </row>
    <row r="445" ht="15.75" customHeight="1">
      <c r="G445" s="1"/>
    </row>
    <row r="446" ht="15.75" customHeight="1">
      <c r="G446" s="1"/>
    </row>
    <row r="447" ht="15.75" customHeight="1">
      <c r="G447" s="1"/>
    </row>
    <row r="448" ht="15.75" customHeight="1">
      <c r="G448" s="1"/>
    </row>
    <row r="449" ht="15.75" customHeight="1">
      <c r="G449" s="1"/>
    </row>
    <row r="450" ht="15.75" customHeight="1">
      <c r="G450" s="1"/>
    </row>
    <row r="451" ht="15.75" customHeight="1">
      <c r="G451" s="1"/>
    </row>
    <row r="452" ht="15.75" customHeight="1">
      <c r="G452" s="1"/>
    </row>
    <row r="453" ht="15.75" customHeight="1">
      <c r="G453" s="1"/>
    </row>
    <row r="454" ht="15.75" customHeight="1">
      <c r="G454" s="1"/>
    </row>
    <row r="455" ht="15.75" customHeight="1">
      <c r="G455" s="1"/>
    </row>
    <row r="456" ht="15.75" customHeight="1">
      <c r="G456" s="1"/>
    </row>
    <row r="457" ht="15.75" customHeight="1">
      <c r="G457" s="1"/>
    </row>
    <row r="458" ht="15.75" customHeight="1">
      <c r="G458" s="1"/>
    </row>
    <row r="459" ht="15.75" customHeight="1">
      <c r="G459" s="1"/>
    </row>
    <row r="460" ht="15.75" customHeight="1">
      <c r="G460" s="1"/>
    </row>
    <row r="461" ht="15.75" customHeight="1">
      <c r="G461" s="1"/>
    </row>
    <row r="462" ht="15.75" customHeight="1">
      <c r="G462" s="1"/>
    </row>
    <row r="463" ht="15.75" customHeight="1">
      <c r="G463" s="1"/>
    </row>
    <row r="464" ht="15.75" customHeight="1">
      <c r="G464" s="1"/>
    </row>
    <row r="465" ht="15.75" customHeight="1">
      <c r="G465" s="1"/>
    </row>
    <row r="466" ht="15.75" customHeight="1">
      <c r="G466" s="1"/>
    </row>
    <row r="467" ht="15.75" customHeight="1">
      <c r="G467" s="1"/>
    </row>
    <row r="468" ht="15.75" customHeight="1">
      <c r="G468" s="1"/>
    </row>
    <row r="469" ht="15.75" customHeight="1">
      <c r="G469" s="1"/>
    </row>
    <row r="470" ht="15.75" customHeight="1">
      <c r="G470" s="1"/>
    </row>
    <row r="471" ht="15.75" customHeight="1">
      <c r="G471" s="1"/>
    </row>
    <row r="472" ht="15.75" customHeight="1">
      <c r="G472" s="1"/>
    </row>
    <row r="473" ht="15.75" customHeight="1">
      <c r="G473" s="1"/>
    </row>
    <row r="474" ht="15.75" customHeight="1">
      <c r="G474" s="1"/>
    </row>
    <row r="475" ht="15.75" customHeight="1">
      <c r="G475" s="1"/>
    </row>
    <row r="476" ht="15.75" customHeight="1">
      <c r="G476" s="1"/>
    </row>
    <row r="477" ht="15.75" customHeight="1">
      <c r="G477" s="1"/>
    </row>
    <row r="478" ht="15.75" customHeight="1">
      <c r="G478" s="1"/>
    </row>
    <row r="479" ht="15.75" customHeight="1">
      <c r="G479" s="1"/>
    </row>
    <row r="480" ht="15.75" customHeight="1">
      <c r="G480" s="1"/>
    </row>
    <row r="481" ht="15.75" customHeight="1">
      <c r="G481" s="1"/>
    </row>
    <row r="482" ht="15.75" customHeight="1">
      <c r="G482" s="1"/>
    </row>
    <row r="483" ht="15.75" customHeight="1">
      <c r="G483" s="1"/>
    </row>
    <row r="484" ht="15.75" customHeight="1">
      <c r="G484" s="1"/>
    </row>
    <row r="485" ht="15.75" customHeight="1">
      <c r="G485" s="1"/>
    </row>
    <row r="486" ht="15.75" customHeight="1">
      <c r="G486" s="1"/>
    </row>
    <row r="487" ht="15.75" customHeight="1">
      <c r="G487" s="1"/>
    </row>
    <row r="488" ht="15.75" customHeight="1">
      <c r="G488" s="1"/>
    </row>
    <row r="489" ht="15.75" customHeight="1">
      <c r="G489" s="1"/>
    </row>
    <row r="490" ht="15.75" customHeight="1">
      <c r="G490" s="1"/>
    </row>
    <row r="491" ht="15.75" customHeight="1">
      <c r="G491" s="1"/>
    </row>
    <row r="492" ht="15.75" customHeight="1">
      <c r="G492" s="1"/>
    </row>
    <row r="493" ht="15.75" customHeight="1">
      <c r="G493" s="1"/>
    </row>
    <row r="494" ht="15.75" customHeight="1">
      <c r="G494" s="1"/>
    </row>
    <row r="495" ht="15.75" customHeight="1">
      <c r="G495" s="1"/>
    </row>
    <row r="496" ht="15.75" customHeight="1">
      <c r="G496" s="1"/>
    </row>
    <row r="497" ht="15.75" customHeight="1">
      <c r="G497" s="1"/>
    </row>
    <row r="498" ht="15.75" customHeight="1">
      <c r="G498" s="1"/>
    </row>
    <row r="499" ht="15.75" customHeight="1">
      <c r="G499" s="1"/>
    </row>
    <row r="500" ht="15.75" customHeight="1">
      <c r="G500" s="1"/>
    </row>
    <row r="501" ht="15.75" customHeight="1">
      <c r="G501" s="1"/>
    </row>
    <row r="502" ht="15.75" customHeight="1">
      <c r="G502" s="1"/>
    </row>
    <row r="503" ht="15.75" customHeight="1">
      <c r="G503" s="1"/>
    </row>
    <row r="504" ht="15.75" customHeight="1">
      <c r="G504" s="1"/>
    </row>
    <row r="505" ht="15.75" customHeight="1">
      <c r="G505" s="1"/>
    </row>
    <row r="506" ht="15.75" customHeight="1">
      <c r="G506" s="1"/>
    </row>
    <row r="507" ht="15.75" customHeight="1">
      <c r="G507" s="1"/>
    </row>
    <row r="508" ht="15.75" customHeight="1">
      <c r="G508" s="1"/>
    </row>
    <row r="509" ht="15.75" customHeight="1">
      <c r="G509" s="1"/>
    </row>
    <row r="510" ht="15.75" customHeight="1">
      <c r="G510" s="1"/>
    </row>
    <row r="511" ht="15.75" customHeight="1">
      <c r="G511" s="1"/>
    </row>
    <row r="512" ht="15.75" customHeight="1">
      <c r="G512" s="1"/>
    </row>
    <row r="513" ht="15.75" customHeight="1">
      <c r="G513" s="1"/>
    </row>
    <row r="514" ht="15.75" customHeight="1">
      <c r="G514" s="1"/>
    </row>
    <row r="515" ht="15.75" customHeight="1">
      <c r="G515" s="1"/>
    </row>
    <row r="516" ht="15.75" customHeight="1">
      <c r="G516" s="1"/>
    </row>
    <row r="517" ht="15.75" customHeight="1">
      <c r="G517" s="1"/>
    </row>
    <row r="518" ht="15.75" customHeight="1">
      <c r="G518" s="1"/>
    </row>
    <row r="519" ht="15.75" customHeight="1">
      <c r="G519" s="1"/>
    </row>
    <row r="520" ht="15.75" customHeight="1">
      <c r="G520" s="1"/>
    </row>
    <row r="521" ht="15.75" customHeight="1">
      <c r="G521" s="1"/>
    </row>
    <row r="522" ht="15.75" customHeight="1">
      <c r="G522" s="1"/>
    </row>
    <row r="523" ht="15.75" customHeight="1">
      <c r="G523" s="1"/>
    </row>
    <row r="524" ht="15.75" customHeight="1">
      <c r="G524" s="1"/>
    </row>
    <row r="525" ht="15.75" customHeight="1">
      <c r="G525" s="1"/>
    </row>
    <row r="526" ht="15.75" customHeight="1">
      <c r="G526" s="1"/>
    </row>
    <row r="527" ht="15.75" customHeight="1">
      <c r="G527" s="1"/>
    </row>
    <row r="528" ht="15.75" customHeight="1">
      <c r="G528" s="1"/>
    </row>
    <row r="529" ht="15.75" customHeight="1">
      <c r="G529" s="1"/>
    </row>
    <row r="530" ht="15.75" customHeight="1">
      <c r="G530" s="1"/>
    </row>
    <row r="531" ht="15.75" customHeight="1">
      <c r="G531" s="1"/>
    </row>
    <row r="532" ht="15.75" customHeight="1">
      <c r="G532" s="1"/>
    </row>
    <row r="533" ht="15.75" customHeight="1">
      <c r="G533" s="1"/>
    </row>
    <row r="534" ht="15.75" customHeight="1">
      <c r="G534" s="1"/>
    </row>
    <row r="535" ht="15.75" customHeight="1">
      <c r="G535" s="1"/>
    </row>
    <row r="536" ht="15.75" customHeight="1">
      <c r="G536" s="1"/>
    </row>
    <row r="537" ht="15.75" customHeight="1">
      <c r="G537" s="1"/>
    </row>
    <row r="538" ht="15.75" customHeight="1">
      <c r="G538" s="1"/>
    </row>
    <row r="539" ht="15.75" customHeight="1">
      <c r="G539" s="1"/>
    </row>
    <row r="540" ht="15.75" customHeight="1">
      <c r="G540" s="1"/>
    </row>
    <row r="541" ht="15.75" customHeight="1">
      <c r="G541" s="1"/>
    </row>
    <row r="542" ht="15.75" customHeight="1">
      <c r="G542" s="1"/>
    </row>
    <row r="543" ht="15.75" customHeight="1">
      <c r="G543" s="1"/>
    </row>
    <row r="544" ht="15.75" customHeight="1">
      <c r="G544" s="1"/>
    </row>
    <row r="545" ht="15.75" customHeight="1">
      <c r="G545" s="1"/>
    </row>
    <row r="546" ht="15.75" customHeight="1">
      <c r="G546" s="1"/>
    </row>
    <row r="547" ht="15.75" customHeight="1">
      <c r="G547" s="1"/>
    </row>
    <row r="548" ht="15.75" customHeight="1">
      <c r="G548" s="1"/>
    </row>
    <row r="549" ht="15.75" customHeight="1">
      <c r="G549" s="1"/>
    </row>
    <row r="550" ht="15.75" customHeight="1">
      <c r="G550" s="1"/>
    </row>
    <row r="551" ht="15.75" customHeight="1">
      <c r="G551" s="1"/>
    </row>
    <row r="552" ht="15.75" customHeight="1">
      <c r="G552" s="1"/>
    </row>
    <row r="553" ht="15.75" customHeight="1">
      <c r="G553" s="1"/>
    </row>
    <row r="554" ht="15.75" customHeight="1">
      <c r="G554" s="1"/>
    </row>
    <row r="555" ht="15.75" customHeight="1">
      <c r="G555" s="1"/>
    </row>
    <row r="556" ht="15.75" customHeight="1">
      <c r="G556" s="1"/>
    </row>
    <row r="557" ht="15.75" customHeight="1">
      <c r="G557" s="1"/>
    </row>
    <row r="558" ht="15.75" customHeight="1">
      <c r="G558" s="1"/>
    </row>
    <row r="559" ht="15.75" customHeight="1">
      <c r="G559" s="1"/>
    </row>
    <row r="560" ht="15.75" customHeight="1">
      <c r="G560" s="1"/>
    </row>
    <row r="561" ht="15.75" customHeight="1">
      <c r="G561" s="1"/>
    </row>
    <row r="562" ht="15.75" customHeight="1">
      <c r="G562" s="1"/>
    </row>
    <row r="563" ht="15.75" customHeight="1">
      <c r="G563" s="1"/>
    </row>
    <row r="564" ht="15.75" customHeight="1">
      <c r="G564" s="1"/>
    </row>
    <row r="565" ht="15.75" customHeight="1">
      <c r="G565" s="1"/>
    </row>
    <row r="566" ht="15.75" customHeight="1">
      <c r="G566" s="1"/>
    </row>
    <row r="567" ht="15.75" customHeight="1">
      <c r="G567" s="1"/>
    </row>
    <row r="568" ht="15.75" customHeight="1">
      <c r="G568" s="1"/>
    </row>
    <row r="569" ht="15.75" customHeight="1">
      <c r="G569" s="1"/>
    </row>
    <row r="570" ht="15.75" customHeight="1">
      <c r="G570" s="1"/>
    </row>
    <row r="571" ht="15.75" customHeight="1">
      <c r="G571" s="1"/>
    </row>
    <row r="572" ht="15.75" customHeight="1">
      <c r="G572" s="1"/>
    </row>
    <row r="573" ht="15.75" customHeight="1">
      <c r="G573" s="1"/>
    </row>
    <row r="574" ht="15.75" customHeight="1">
      <c r="G574" s="1"/>
    </row>
    <row r="575" ht="15.75" customHeight="1">
      <c r="G575" s="1"/>
    </row>
    <row r="576" ht="15.75" customHeight="1">
      <c r="G576" s="1"/>
    </row>
    <row r="577" ht="15.75" customHeight="1">
      <c r="G577" s="1"/>
    </row>
    <row r="578" ht="15.75" customHeight="1">
      <c r="G578" s="1"/>
    </row>
    <row r="579" ht="15.75" customHeight="1">
      <c r="G579" s="1"/>
    </row>
    <row r="580" ht="15.75" customHeight="1">
      <c r="G580" s="1"/>
    </row>
    <row r="581" ht="15.75" customHeight="1">
      <c r="G581" s="1"/>
    </row>
    <row r="582" ht="15.75" customHeight="1">
      <c r="G582" s="1"/>
    </row>
    <row r="583" ht="15.75" customHeight="1">
      <c r="G583" s="1"/>
    </row>
    <row r="584" ht="15.75" customHeight="1">
      <c r="G584" s="1"/>
    </row>
    <row r="585" ht="15.75" customHeight="1">
      <c r="G585" s="1"/>
    </row>
    <row r="586" ht="15.75" customHeight="1">
      <c r="G586" s="1"/>
    </row>
    <row r="587" ht="15.75" customHeight="1">
      <c r="G587" s="1"/>
    </row>
    <row r="588" ht="15.75" customHeight="1">
      <c r="G588" s="1"/>
    </row>
    <row r="589" ht="15.75" customHeight="1">
      <c r="G589" s="1"/>
    </row>
    <row r="590" ht="15.75" customHeight="1">
      <c r="G590" s="1"/>
    </row>
    <row r="591" ht="15.75" customHeight="1">
      <c r="G591" s="1"/>
    </row>
    <row r="592" ht="15.75" customHeight="1">
      <c r="G592" s="1"/>
    </row>
    <row r="593" ht="15.75" customHeight="1">
      <c r="G593" s="1"/>
    </row>
    <row r="594" ht="15.75" customHeight="1">
      <c r="G594" s="1"/>
    </row>
    <row r="595" ht="15.75" customHeight="1">
      <c r="G595" s="1"/>
    </row>
    <row r="596" ht="15.75" customHeight="1">
      <c r="G596" s="1"/>
    </row>
    <row r="597" ht="15.75" customHeight="1">
      <c r="G597" s="1"/>
    </row>
    <row r="598" ht="15.75" customHeight="1">
      <c r="G598" s="1"/>
    </row>
    <row r="599" ht="15.75" customHeight="1">
      <c r="G599" s="1"/>
    </row>
    <row r="600" ht="15.75" customHeight="1">
      <c r="G600" s="1"/>
    </row>
    <row r="601" ht="15.75" customHeight="1">
      <c r="G601" s="1"/>
    </row>
    <row r="602" ht="15.75" customHeight="1">
      <c r="G602" s="1"/>
    </row>
    <row r="603" ht="15.75" customHeight="1">
      <c r="G603" s="1"/>
    </row>
    <row r="604" ht="15.75" customHeight="1">
      <c r="G604" s="1"/>
    </row>
    <row r="605" ht="15.75" customHeight="1">
      <c r="G605" s="1"/>
    </row>
    <row r="606" ht="15.75" customHeight="1">
      <c r="G606" s="1"/>
    </row>
    <row r="607" ht="15.75" customHeight="1">
      <c r="G607" s="1"/>
    </row>
    <row r="608" ht="15.75" customHeight="1">
      <c r="G608" s="1"/>
    </row>
    <row r="609" ht="15.75" customHeight="1">
      <c r="G609" s="1"/>
    </row>
    <row r="610" ht="15.75" customHeight="1">
      <c r="G610" s="1"/>
    </row>
    <row r="611" ht="15.75" customHeight="1">
      <c r="G611" s="1"/>
    </row>
    <row r="612" ht="15.75" customHeight="1">
      <c r="G612" s="1"/>
    </row>
    <row r="613" ht="15.75" customHeight="1">
      <c r="G613" s="1"/>
    </row>
    <row r="614" ht="15.75" customHeight="1">
      <c r="G614" s="1"/>
    </row>
    <row r="615" ht="15.75" customHeight="1">
      <c r="G615" s="1"/>
    </row>
    <row r="616" ht="15.75" customHeight="1">
      <c r="G616" s="1"/>
    </row>
    <row r="617" ht="15.75" customHeight="1">
      <c r="G617" s="1"/>
    </row>
    <row r="618" ht="15.75" customHeight="1">
      <c r="G618" s="1"/>
    </row>
    <row r="619" ht="15.75" customHeight="1">
      <c r="G619" s="1"/>
    </row>
    <row r="620" ht="15.75" customHeight="1">
      <c r="G620" s="1"/>
    </row>
    <row r="621" ht="15.75" customHeight="1">
      <c r="G621" s="1"/>
    </row>
    <row r="622" ht="15.75" customHeight="1">
      <c r="G622" s="1"/>
    </row>
    <row r="623" ht="15.75" customHeight="1">
      <c r="G623" s="1"/>
    </row>
    <row r="624" ht="15.75" customHeight="1">
      <c r="G624" s="1"/>
    </row>
    <row r="625" ht="15.75" customHeight="1">
      <c r="G625" s="1"/>
    </row>
    <row r="626" ht="15.75" customHeight="1">
      <c r="G626" s="1"/>
    </row>
    <row r="627" ht="15.75" customHeight="1">
      <c r="G627" s="1"/>
    </row>
    <row r="628" ht="15.75" customHeight="1">
      <c r="G628" s="1"/>
    </row>
    <row r="629" ht="15.75" customHeight="1">
      <c r="G629" s="1"/>
    </row>
    <row r="630" ht="15.75" customHeight="1">
      <c r="G630" s="1"/>
    </row>
    <row r="631" ht="15.75" customHeight="1">
      <c r="G631" s="1"/>
    </row>
    <row r="632" ht="15.75" customHeight="1">
      <c r="G632" s="1"/>
    </row>
    <row r="633" ht="15.75" customHeight="1">
      <c r="G633" s="1"/>
    </row>
    <row r="634" ht="15.75" customHeight="1">
      <c r="G634" s="1"/>
    </row>
    <row r="635" ht="15.75" customHeight="1">
      <c r="G635" s="1"/>
    </row>
    <row r="636" ht="15.75" customHeight="1">
      <c r="G636" s="1"/>
    </row>
    <row r="637" ht="15.75" customHeight="1">
      <c r="G637" s="1"/>
    </row>
    <row r="638" ht="15.75" customHeight="1">
      <c r="G638" s="1"/>
    </row>
    <row r="639" ht="15.75" customHeight="1">
      <c r="G639" s="1"/>
    </row>
    <row r="640" ht="15.75" customHeight="1">
      <c r="G640" s="1"/>
    </row>
    <row r="641" ht="15.75" customHeight="1">
      <c r="G641" s="1"/>
    </row>
    <row r="642" ht="15.75" customHeight="1">
      <c r="G642" s="1"/>
    </row>
    <row r="643" ht="15.75" customHeight="1">
      <c r="G643" s="1"/>
    </row>
    <row r="644" ht="15.75" customHeight="1">
      <c r="G644" s="1"/>
    </row>
    <row r="645" ht="15.75" customHeight="1">
      <c r="G645" s="1"/>
    </row>
    <row r="646" ht="15.75" customHeight="1">
      <c r="G646" s="1"/>
    </row>
    <row r="647" ht="15.75" customHeight="1">
      <c r="G647" s="1"/>
    </row>
    <row r="648" ht="15.75" customHeight="1">
      <c r="G648" s="1"/>
    </row>
    <row r="649" ht="15.75" customHeight="1">
      <c r="G649" s="1"/>
    </row>
    <row r="650" ht="15.75" customHeight="1">
      <c r="G650" s="1"/>
    </row>
    <row r="651" ht="15.75" customHeight="1">
      <c r="G651" s="1"/>
    </row>
    <row r="652" ht="15.75" customHeight="1">
      <c r="G652" s="1"/>
    </row>
    <row r="653" ht="15.75" customHeight="1">
      <c r="G653" s="1"/>
    </row>
    <row r="654" ht="15.75" customHeight="1">
      <c r="G654" s="1"/>
    </row>
    <row r="655" ht="15.75" customHeight="1">
      <c r="G655" s="1"/>
    </row>
    <row r="656" ht="15.75" customHeight="1">
      <c r="G656" s="1"/>
    </row>
    <row r="657" ht="15.75" customHeight="1">
      <c r="G657" s="1"/>
    </row>
    <row r="658" ht="15.75" customHeight="1">
      <c r="G658" s="1"/>
    </row>
    <row r="659" ht="15.75" customHeight="1">
      <c r="G659" s="1"/>
    </row>
    <row r="660" ht="15.75" customHeight="1">
      <c r="G660" s="1"/>
    </row>
    <row r="661" ht="15.75" customHeight="1">
      <c r="G661" s="1"/>
    </row>
    <row r="662" ht="15.75" customHeight="1">
      <c r="G662" s="1"/>
    </row>
    <row r="663" ht="15.75" customHeight="1">
      <c r="G663" s="1"/>
    </row>
    <row r="664" ht="15.75" customHeight="1">
      <c r="G664" s="1"/>
    </row>
    <row r="665" ht="15.75" customHeight="1">
      <c r="G665" s="1"/>
    </row>
    <row r="666" ht="15.75" customHeight="1">
      <c r="G666" s="1"/>
    </row>
    <row r="667" ht="15.75" customHeight="1">
      <c r="G667" s="1"/>
    </row>
    <row r="668" ht="15.75" customHeight="1">
      <c r="G668" s="1"/>
    </row>
    <row r="669" ht="15.75" customHeight="1">
      <c r="G669" s="1"/>
    </row>
    <row r="670" ht="15.75" customHeight="1">
      <c r="G670" s="1"/>
    </row>
    <row r="671" ht="15.75" customHeight="1">
      <c r="G671" s="1"/>
    </row>
    <row r="672" ht="15.75" customHeight="1">
      <c r="G672" s="1"/>
    </row>
    <row r="673" ht="15.75" customHeight="1">
      <c r="G673" s="1"/>
    </row>
    <row r="674" ht="15.75" customHeight="1">
      <c r="G674" s="1"/>
    </row>
    <row r="675" ht="15.75" customHeight="1">
      <c r="G675" s="1"/>
    </row>
    <row r="676" ht="15.75" customHeight="1">
      <c r="G676" s="1"/>
    </row>
    <row r="677" ht="15.75" customHeight="1">
      <c r="G677" s="1"/>
    </row>
    <row r="678" ht="15.75" customHeight="1">
      <c r="G678" s="1"/>
    </row>
    <row r="679" ht="15.75" customHeight="1">
      <c r="G679" s="1"/>
    </row>
    <row r="680" ht="15.75" customHeight="1">
      <c r="G680" s="1"/>
    </row>
    <row r="681" ht="15.75" customHeight="1">
      <c r="G681" s="1"/>
    </row>
    <row r="682" ht="15.75" customHeight="1">
      <c r="G682" s="1"/>
    </row>
    <row r="683" ht="15.75" customHeight="1">
      <c r="G683" s="1"/>
    </row>
    <row r="684" ht="15.75" customHeight="1">
      <c r="G684" s="1"/>
    </row>
    <row r="685" ht="15.75" customHeight="1">
      <c r="G685" s="1"/>
    </row>
    <row r="686" ht="15.75" customHeight="1">
      <c r="G686" s="1"/>
    </row>
    <row r="687" ht="15.75" customHeight="1">
      <c r="G687" s="1"/>
    </row>
    <row r="688" ht="15.75" customHeight="1">
      <c r="G688" s="1"/>
    </row>
    <row r="689" ht="15.75" customHeight="1">
      <c r="G689" s="1"/>
    </row>
    <row r="690" ht="15.75" customHeight="1">
      <c r="G690" s="1"/>
    </row>
    <row r="691" ht="15.75" customHeight="1">
      <c r="G691" s="1"/>
    </row>
    <row r="692" ht="15.75" customHeight="1">
      <c r="G692" s="1"/>
    </row>
    <row r="693" ht="15.75" customHeight="1">
      <c r="G693" s="1"/>
    </row>
    <row r="694" ht="15.75" customHeight="1">
      <c r="G694" s="1"/>
    </row>
    <row r="695" ht="15.75" customHeight="1">
      <c r="G695" s="1"/>
    </row>
    <row r="696" ht="15.75" customHeight="1">
      <c r="G696" s="1"/>
    </row>
    <row r="697" ht="15.75" customHeight="1">
      <c r="G697" s="1"/>
    </row>
    <row r="698" ht="15.75" customHeight="1">
      <c r="G698" s="1"/>
    </row>
    <row r="699" ht="15.75" customHeight="1">
      <c r="G699" s="1"/>
    </row>
    <row r="700" ht="15.75" customHeight="1">
      <c r="G700" s="1"/>
    </row>
    <row r="701" ht="15.75" customHeight="1">
      <c r="G701" s="1"/>
    </row>
    <row r="702" ht="15.75" customHeight="1">
      <c r="G702" s="1"/>
    </row>
    <row r="703" ht="15.75" customHeight="1">
      <c r="G703" s="1"/>
    </row>
    <row r="704" ht="15.75" customHeight="1">
      <c r="G704" s="1"/>
    </row>
    <row r="705" ht="15.75" customHeight="1">
      <c r="G705" s="1"/>
    </row>
    <row r="706" ht="15.75" customHeight="1">
      <c r="G706" s="1"/>
    </row>
    <row r="707" ht="15.75" customHeight="1">
      <c r="G707" s="1"/>
    </row>
    <row r="708" ht="15.75" customHeight="1">
      <c r="G708" s="1"/>
    </row>
    <row r="709" ht="15.75" customHeight="1">
      <c r="G709" s="1"/>
    </row>
    <row r="710" ht="15.75" customHeight="1">
      <c r="G710" s="1"/>
    </row>
    <row r="711" ht="15.75" customHeight="1">
      <c r="G711" s="1"/>
    </row>
    <row r="712" ht="15.75" customHeight="1">
      <c r="G712" s="1"/>
    </row>
    <row r="713" ht="15.75" customHeight="1">
      <c r="G713" s="1"/>
    </row>
    <row r="714" ht="15.75" customHeight="1">
      <c r="G714" s="1"/>
    </row>
    <row r="715" ht="15.75" customHeight="1">
      <c r="G715" s="1"/>
    </row>
    <row r="716" ht="15.75" customHeight="1">
      <c r="G716" s="1"/>
    </row>
    <row r="717" ht="15.75" customHeight="1">
      <c r="G717" s="1"/>
    </row>
    <row r="718" ht="15.75" customHeight="1">
      <c r="G718" s="1"/>
    </row>
    <row r="719" ht="15.75" customHeight="1">
      <c r="G719" s="1"/>
    </row>
    <row r="720" ht="15.75" customHeight="1">
      <c r="G720" s="1"/>
    </row>
    <row r="721" ht="15.75" customHeight="1">
      <c r="G721" s="1"/>
    </row>
    <row r="722" ht="15.75" customHeight="1">
      <c r="G722" s="1"/>
    </row>
    <row r="723" ht="15.75" customHeight="1">
      <c r="G723" s="1"/>
    </row>
    <row r="724" ht="15.75" customHeight="1">
      <c r="G724" s="1"/>
    </row>
    <row r="725" ht="15.75" customHeight="1">
      <c r="G725" s="1"/>
    </row>
    <row r="726" ht="15.75" customHeight="1">
      <c r="G726" s="1"/>
    </row>
    <row r="727" ht="15.75" customHeight="1">
      <c r="G727" s="1"/>
    </row>
    <row r="728" ht="15.75" customHeight="1">
      <c r="G728" s="1"/>
    </row>
    <row r="729" ht="15.75" customHeight="1">
      <c r="G729" s="1"/>
    </row>
    <row r="730" ht="15.75" customHeight="1">
      <c r="G730" s="1"/>
    </row>
    <row r="731" ht="15.75" customHeight="1">
      <c r="G731" s="1"/>
    </row>
    <row r="732" ht="15.75" customHeight="1">
      <c r="G732" s="1"/>
    </row>
    <row r="733" ht="15.75" customHeight="1">
      <c r="G733" s="1"/>
    </row>
    <row r="734" ht="15.75" customHeight="1">
      <c r="G734" s="1"/>
    </row>
    <row r="735" ht="15.75" customHeight="1">
      <c r="G735" s="1"/>
    </row>
    <row r="736" ht="15.75" customHeight="1">
      <c r="G736" s="1"/>
    </row>
    <row r="737" ht="15.75" customHeight="1">
      <c r="G737" s="1"/>
    </row>
    <row r="738" ht="15.75" customHeight="1">
      <c r="G738" s="1"/>
    </row>
    <row r="739" ht="15.75" customHeight="1">
      <c r="G739" s="1"/>
    </row>
    <row r="740" ht="15.75" customHeight="1">
      <c r="G740" s="1"/>
    </row>
    <row r="741" ht="15.75" customHeight="1">
      <c r="G741" s="1"/>
    </row>
    <row r="742" ht="15.75" customHeight="1">
      <c r="G742" s="1"/>
    </row>
    <row r="743" ht="15.75" customHeight="1">
      <c r="G743" s="1"/>
    </row>
    <row r="744" ht="15.75" customHeight="1">
      <c r="G744" s="1"/>
    </row>
    <row r="745" ht="15.75" customHeight="1">
      <c r="G745" s="1"/>
    </row>
    <row r="746" ht="15.75" customHeight="1">
      <c r="G746" s="1"/>
    </row>
    <row r="747" ht="15.75" customHeight="1">
      <c r="G747" s="1"/>
    </row>
    <row r="748" ht="15.75" customHeight="1">
      <c r="G748" s="1"/>
    </row>
    <row r="749" ht="15.75" customHeight="1">
      <c r="G749" s="1"/>
    </row>
    <row r="750" ht="15.75" customHeight="1">
      <c r="G750" s="1"/>
    </row>
    <row r="751" ht="15.75" customHeight="1">
      <c r="G751" s="1"/>
    </row>
    <row r="752" ht="15.75" customHeight="1">
      <c r="G752" s="1"/>
    </row>
    <row r="753" ht="15.75" customHeight="1">
      <c r="G753" s="1"/>
    </row>
    <row r="754" ht="15.75" customHeight="1">
      <c r="G754" s="1"/>
    </row>
    <row r="755" ht="15.75" customHeight="1">
      <c r="G755" s="1"/>
    </row>
    <row r="756" ht="15.75" customHeight="1">
      <c r="G756" s="1"/>
    </row>
    <row r="757" ht="15.75" customHeight="1">
      <c r="G757" s="1"/>
    </row>
    <row r="758" ht="15.75" customHeight="1">
      <c r="G758" s="1"/>
    </row>
    <row r="759" ht="15.75" customHeight="1">
      <c r="G759" s="1"/>
    </row>
    <row r="760" ht="15.75" customHeight="1">
      <c r="G760" s="1"/>
    </row>
    <row r="761" ht="15.75" customHeight="1">
      <c r="G761" s="1"/>
    </row>
    <row r="762" ht="15.75" customHeight="1">
      <c r="G762" s="1"/>
    </row>
    <row r="763" ht="15.75" customHeight="1">
      <c r="G763" s="1"/>
    </row>
    <row r="764" ht="15.75" customHeight="1">
      <c r="G764" s="1"/>
    </row>
    <row r="765" ht="15.75" customHeight="1">
      <c r="G765" s="1"/>
    </row>
    <row r="766" ht="15.75" customHeight="1">
      <c r="G766" s="1"/>
    </row>
    <row r="767" ht="15.75" customHeight="1">
      <c r="G767" s="1"/>
    </row>
    <row r="768" ht="15.75" customHeight="1">
      <c r="G768" s="1"/>
    </row>
    <row r="769" ht="15.75" customHeight="1">
      <c r="G769" s="1"/>
    </row>
    <row r="770" ht="15.75" customHeight="1">
      <c r="G770" s="1"/>
    </row>
    <row r="771" ht="15.75" customHeight="1">
      <c r="G771" s="1"/>
    </row>
    <row r="772" ht="15.75" customHeight="1">
      <c r="G772" s="1"/>
    </row>
    <row r="773" ht="15.75" customHeight="1">
      <c r="G773" s="1"/>
    </row>
    <row r="774" ht="15.75" customHeight="1">
      <c r="G774" s="1"/>
    </row>
    <row r="775" ht="15.75" customHeight="1">
      <c r="G775" s="1"/>
    </row>
    <row r="776" ht="15.75" customHeight="1">
      <c r="G776" s="1"/>
    </row>
    <row r="777" ht="15.75" customHeight="1">
      <c r="G777" s="1"/>
    </row>
    <row r="778" ht="15.75" customHeight="1">
      <c r="G778" s="1"/>
    </row>
    <row r="779" ht="15.75" customHeight="1">
      <c r="G779" s="1"/>
    </row>
    <row r="780" ht="15.75" customHeight="1">
      <c r="G780" s="1"/>
    </row>
    <row r="781" ht="15.75" customHeight="1">
      <c r="G781" s="1"/>
    </row>
    <row r="782" ht="15.75" customHeight="1">
      <c r="G782" s="1"/>
    </row>
    <row r="783" ht="15.75" customHeight="1">
      <c r="G783" s="1"/>
    </row>
    <row r="784" ht="15.75" customHeight="1">
      <c r="G784" s="1"/>
    </row>
    <row r="785" ht="15.75" customHeight="1">
      <c r="G785" s="1"/>
    </row>
    <row r="786" ht="15.75" customHeight="1">
      <c r="G786" s="1"/>
    </row>
    <row r="787" ht="15.75" customHeight="1">
      <c r="G787" s="1"/>
    </row>
    <row r="788" ht="15.75" customHeight="1">
      <c r="G788" s="1"/>
    </row>
    <row r="789" ht="15.75" customHeight="1">
      <c r="G789" s="1"/>
    </row>
    <row r="790" ht="15.75" customHeight="1">
      <c r="G790" s="1"/>
    </row>
    <row r="791" ht="15.75" customHeight="1">
      <c r="G791" s="1"/>
    </row>
    <row r="792" ht="15.75" customHeight="1">
      <c r="G792" s="1"/>
    </row>
    <row r="793" ht="15.75" customHeight="1">
      <c r="G793" s="1"/>
    </row>
    <row r="794" ht="15.75" customHeight="1">
      <c r="G794" s="1"/>
    </row>
    <row r="795" ht="15.75" customHeight="1">
      <c r="G795" s="1"/>
    </row>
    <row r="796" ht="15.75" customHeight="1">
      <c r="G796" s="1"/>
    </row>
    <row r="797" ht="15.75" customHeight="1">
      <c r="G797" s="1"/>
    </row>
    <row r="798" ht="15.75" customHeight="1">
      <c r="G798" s="1"/>
    </row>
    <row r="799" ht="15.75" customHeight="1">
      <c r="G799" s="1"/>
    </row>
    <row r="800" ht="15.75" customHeight="1">
      <c r="G800" s="1"/>
    </row>
    <row r="801" ht="15.75" customHeight="1">
      <c r="G801" s="1"/>
    </row>
    <row r="802" ht="15.75" customHeight="1">
      <c r="G802" s="1"/>
    </row>
    <row r="803" ht="15.75" customHeight="1">
      <c r="G803" s="1"/>
    </row>
    <row r="804" ht="15.75" customHeight="1">
      <c r="G804" s="1"/>
    </row>
    <row r="805" ht="15.75" customHeight="1">
      <c r="G805" s="1"/>
    </row>
    <row r="806" ht="15.75" customHeight="1">
      <c r="G806" s="1"/>
    </row>
    <row r="807" ht="15.75" customHeight="1">
      <c r="G807" s="1"/>
    </row>
    <row r="808" ht="15.75" customHeight="1">
      <c r="G808" s="1"/>
    </row>
    <row r="809" ht="15.75" customHeight="1">
      <c r="G809" s="1"/>
    </row>
    <row r="810" ht="15.75" customHeight="1">
      <c r="G810" s="1"/>
    </row>
    <row r="811" ht="15.75" customHeight="1">
      <c r="G811" s="1"/>
    </row>
    <row r="812" ht="15.75" customHeight="1">
      <c r="G812" s="1"/>
    </row>
    <row r="813" ht="15.75" customHeight="1">
      <c r="G813" s="1"/>
    </row>
    <row r="814" ht="15.75" customHeight="1">
      <c r="G814" s="1"/>
    </row>
    <row r="815" ht="15.75" customHeight="1">
      <c r="G815" s="1"/>
    </row>
    <row r="816" ht="15.75" customHeight="1">
      <c r="G816" s="1"/>
    </row>
    <row r="817" ht="15.75" customHeight="1">
      <c r="G817" s="1"/>
    </row>
    <row r="818" ht="15.75" customHeight="1">
      <c r="G818" s="1"/>
    </row>
    <row r="819" ht="15.75" customHeight="1">
      <c r="G819" s="1"/>
    </row>
    <row r="820" ht="15.75" customHeight="1">
      <c r="G820" s="1"/>
    </row>
    <row r="821" ht="15.75" customHeight="1">
      <c r="G821" s="1"/>
    </row>
    <row r="822" ht="15.75" customHeight="1">
      <c r="G822" s="1"/>
    </row>
    <row r="823" ht="15.75" customHeight="1">
      <c r="G823" s="1"/>
    </row>
    <row r="824" ht="15.75" customHeight="1">
      <c r="G824" s="1"/>
    </row>
    <row r="825" ht="15.75" customHeight="1">
      <c r="G825" s="1"/>
    </row>
    <row r="826" ht="15.75" customHeight="1">
      <c r="G826" s="1"/>
    </row>
    <row r="827" ht="15.75" customHeight="1">
      <c r="G827" s="1"/>
    </row>
    <row r="828" ht="15.75" customHeight="1">
      <c r="G828" s="1"/>
    </row>
    <row r="829" ht="15.75" customHeight="1">
      <c r="G829" s="1"/>
    </row>
    <row r="830" ht="15.75" customHeight="1">
      <c r="G830" s="1"/>
    </row>
    <row r="831" ht="15.75" customHeight="1">
      <c r="G831" s="1"/>
    </row>
    <row r="832" ht="15.75" customHeight="1">
      <c r="G832" s="1"/>
    </row>
    <row r="833" ht="15.75" customHeight="1">
      <c r="G833" s="1"/>
    </row>
    <row r="834" ht="15.75" customHeight="1">
      <c r="G834" s="1"/>
    </row>
    <row r="835" ht="15.75" customHeight="1">
      <c r="G835" s="1"/>
    </row>
    <row r="836" ht="15.75" customHeight="1">
      <c r="G836" s="1"/>
    </row>
    <row r="837" ht="15.75" customHeight="1">
      <c r="G837" s="1"/>
    </row>
    <row r="838" ht="15.75" customHeight="1">
      <c r="G838" s="1"/>
    </row>
    <row r="839" ht="15.75" customHeight="1">
      <c r="G839" s="1"/>
    </row>
    <row r="840" ht="15.75" customHeight="1">
      <c r="G840" s="1"/>
    </row>
    <row r="841" ht="15.75" customHeight="1">
      <c r="G841" s="1"/>
    </row>
    <row r="842" ht="15.75" customHeight="1">
      <c r="G842" s="1"/>
    </row>
    <row r="843" ht="15.75" customHeight="1">
      <c r="G843" s="1"/>
    </row>
    <row r="844" ht="15.75" customHeight="1">
      <c r="G844" s="1"/>
    </row>
    <row r="845" ht="15.75" customHeight="1">
      <c r="G845" s="1"/>
    </row>
    <row r="846" ht="15.75" customHeight="1">
      <c r="G846" s="1"/>
    </row>
    <row r="847" ht="15.75" customHeight="1">
      <c r="G847" s="1"/>
    </row>
    <row r="848" ht="15.75" customHeight="1">
      <c r="G848" s="1"/>
    </row>
    <row r="849" ht="15.75" customHeight="1">
      <c r="G849" s="1"/>
    </row>
    <row r="850" ht="15.75" customHeight="1">
      <c r="G850" s="1"/>
    </row>
    <row r="851" ht="15.75" customHeight="1">
      <c r="G851" s="1"/>
    </row>
    <row r="852" ht="15.75" customHeight="1">
      <c r="G852" s="1"/>
    </row>
    <row r="853" ht="15.75" customHeight="1">
      <c r="G853" s="1"/>
    </row>
    <row r="854" ht="15.75" customHeight="1">
      <c r="G854" s="1"/>
    </row>
    <row r="855" ht="15.75" customHeight="1">
      <c r="G855" s="1"/>
    </row>
    <row r="856" ht="15.75" customHeight="1">
      <c r="G856" s="1"/>
    </row>
    <row r="857" ht="15.75" customHeight="1">
      <c r="G857" s="1"/>
    </row>
    <row r="858" ht="15.75" customHeight="1">
      <c r="G858" s="1"/>
    </row>
    <row r="859" ht="15.75" customHeight="1">
      <c r="G859" s="1"/>
    </row>
    <row r="860" ht="15.75" customHeight="1">
      <c r="G860" s="1"/>
    </row>
    <row r="861" ht="15.75" customHeight="1">
      <c r="G861" s="1"/>
    </row>
    <row r="862" ht="15.75" customHeight="1">
      <c r="G862" s="1"/>
    </row>
    <row r="863" ht="15.75" customHeight="1">
      <c r="G863" s="1"/>
    </row>
    <row r="864" ht="15.75" customHeight="1">
      <c r="G864" s="1"/>
    </row>
    <row r="865" ht="15.75" customHeight="1">
      <c r="G865" s="1"/>
    </row>
    <row r="866" ht="15.75" customHeight="1">
      <c r="G866" s="1"/>
    </row>
    <row r="867" ht="15.75" customHeight="1">
      <c r="G867" s="1"/>
    </row>
    <row r="868" ht="15.75" customHeight="1">
      <c r="G868" s="1"/>
    </row>
    <row r="869" ht="15.75" customHeight="1">
      <c r="G869" s="1"/>
    </row>
    <row r="870" ht="15.75" customHeight="1">
      <c r="G870" s="1"/>
    </row>
    <row r="871" ht="15.75" customHeight="1">
      <c r="G871" s="1"/>
    </row>
    <row r="872" ht="15.75" customHeight="1">
      <c r="G872" s="1"/>
    </row>
    <row r="873" ht="15.75" customHeight="1">
      <c r="G873" s="1"/>
    </row>
    <row r="874" ht="15.75" customHeight="1">
      <c r="G874" s="1"/>
    </row>
    <row r="875" ht="15.75" customHeight="1">
      <c r="G875" s="1"/>
    </row>
    <row r="876" ht="15.75" customHeight="1">
      <c r="G876" s="1"/>
    </row>
    <row r="877" ht="15.75" customHeight="1">
      <c r="G877" s="1"/>
    </row>
    <row r="878" ht="15.75" customHeight="1">
      <c r="G878" s="1"/>
    </row>
    <row r="879" ht="15.75" customHeight="1">
      <c r="G879" s="1"/>
    </row>
    <row r="880" ht="15.75" customHeight="1">
      <c r="G880" s="1"/>
    </row>
    <row r="881" ht="15.75" customHeight="1">
      <c r="G881" s="1"/>
    </row>
    <row r="882" ht="15.75" customHeight="1">
      <c r="G882" s="1"/>
    </row>
    <row r="883" ht="15.75" customHeight="1">
      <c r="G883" s="1"/>
    </row>
    <row r="884" ht="15.75" customHeight="1">
      <c r="G884" s="1"/>
    </row>
    <row r="885" ht="15.75" customHeight="1">
      <c r="G885" s="1"/>
    </row>
    <row r="886" ht="15.75" customHeight="1">
      <c r="G886" s="1"/>
    </row>
    <row r="887" ht="15.75" customHeight="1">
      <c r="G887" s="1"/>
    </row>
    <row r="888" ht="15.75" customHeight="1">
      <c r="G888" s="1"/>
    </row>
    <row r="889" ht="15.75" customHeight="1">
      <c r="G889" s="1"/>
    </row>
    <row r="890" ht="15.75" customHeight="1">
      <c r="G890" s="1"/>
    </row>
    <row r="891" ht="15.75" customHeight="1">
      <c r="G891" s="1"/>
    </row>
    <row r="892" ht="15.75" customHeight="1">
      <c r="G892" s="1"/>
    </row>
    <row r="893" ht="15.75" customHeight="1">
      <c r="G893" s="1"/>
    </row>
    <row r="894" ht="15.75" customHeight="1">
      <c r="G894" s="1"/>
    </row>
    <row r="895" ht="15.75" customHeight="1">
      <c r="G895" s="1"/>
    </row>
    <row r="896" ht="15.75" customHeight="1">
      <c r="G896" s="1"/>
    </row>
    <row r="897" ht="15.75" customHeight="1">
      <c r="G897" s="1"/>
    </row>
    <row r="898" ht="15.75" customHeight="1">
      <c r="G898" s="1"/>
    </row>
    <row r="899" ht="15.75" customHeight="1">
      <c r="G899" s="1"/>
    </row>
    <row r="900" ht="15.75" customHeight="1">
      <c r="G900" s="1"/>
    </row>
    <row r="901" ht="15.75" customHeight="1">
      <c r="G901" s="1"/>
    </row>
    <row r="902" ht="15.75" customHeight="1">
      <c r="G902" s="1"/>
    </row>
    <row r="903" ht="15.75" customHeight="1">
      <c r="G903" s="1"/>
    </row>
    <row r="904" ht="15.75" customHeight="1">
      <c r="G904" s="1"/>
    </row>
    <row r="905" ht="15.75" customHeight="1">
      <c r="G905" s="1"/>
    </row>
    <row r="906" ht="15.75" customHeight="1">
      <c r="G906" s="1"/>
    </row>
    <row r="907" ht="15.75" customHeight="1">
      <c r="G907" s="1"/>
    </row>
    <row r="908" ht="15.75" customHeight="1">
      <c r="G908" s="1"/>
    </row>
    <row r="909" ht="15.75" customHeight="1">
      <c r="G909" s="1"/>
    </row>
    <row r="910" ht="15.75" customHeight="1">
      <c r="G910" s="1"/>
    </row>
    <row r="911" ht="15.75" customHeight="1">
      <c r="G911" s="1"/>
    </row>
    <row r="912" ht="15.75" customHeight="1">
      <c r="G912" s="1"/>
    </row>
    <row r="913" ht="15.75" customHeight="1">
      <c r="G913" s="1"/>
    </row>
    <row r="914" ht="15.75" customHeight="1">
      <c r="G914" s="1"/>
    </row>
    <row r="915" ht="15.75" customHeight="1">
      <c r="G915" s="1"/>
    </row>
    <row r="916" ht="15.75" customHeight="1">
      <c r="G916" s="1"/>
    </row>
    <row r="917" ht="15.75" customHeight="1">
      <c r="G917" s="1"/>
    </row>
    <row r="918" ht="15.75" customHeight="1">
      <c r="G918" s="1"/>
    </row>
    <row r="919" ht="15.75" customHeight="1">
      <c r="G919" s="1"/>
    </row>
    <row r="920" ht="15.75" customHeight="1">
      <c r="G920" s="1"/>
    </row>
    <row r="921" ht="15.75" customHeight="1">
      <c r="G921" s="1"/>
    </row>
    <row r="922" ht="15.75" customHeight="1">
      <c r="G922" s="1"/>
    </row>
    <row r="923" ht="15.75" customHeight="1">
      <c r="G923" s="1"/>
    </row>
    <row r="924" ht="15.75" customHeight="1">
      <c r="G924" s="1"/>
    </row>
    <row r="925" ht="15.75" customHeight="1">
      <c r="G925" s="1"/>
    </row>
    <row r="926" ht="15.75" customHeight="1">
      <c r="G926" s="1"/>
    </row>
    <row r="927" ht="15.75" customHeight="1">
      <c r="G927" s="1"/>
    </row>
    <row r="928" ht="15.75" customHeight="1">
      <c r="G928" s="1"/>
    </row>
    <row r="929" ht="15.75" customHeight="1">
      <c r="G929" s="1"/>
    </row>
    <row r="930" ht="15.75" customHeight="1">
      <c r="G930" s="1"/>
    </row>
    <row r="931" ht="15.75" customHeight="1">
      <c r="G931" s="1"/>
    </row>
    <row r="932" ht="15.75" customHeight="1">
      <c r="G932" s="1"/>
    </row>
    <row r="933" ht="15.75" customHeight="1">
      <c r="G933" s="1"/>
    </row>
    <row r="934" ht="15.75" customHeight="1">
      <c r="G934" s="1"/>
    </row>
    <row r="935" ht="15.75" customHeight="1">
      <c r="G935" s="1"/>
    </row>
    <row r="936" ht="15.75" customHeight="1">
      <c r="G936" s="1"/>
    </row>
    <row r="937" ht="15.75" customHeight="1">
      <c r="G937" s="1"/>
    </row>
    <row r="938" ht="15.75" customHeight="1">
      <c r="G938" s="1"/>
    </row>
    <row r="939" ht="15.75" customHeight="1">
      <c r="G939" s="1"/>
    </row>
    <row r="940" ht="15.75" customHeight="1">
      <c r="G940" s="1"/>
    </row>
    <row r="941" ht="15.75" customHeight="1">
      <c r="G941" s="1"/>
    </row>
    <row r="942" ht="15.75" customHeight="1">
      <c r="G942" s="1"/>
    </row>
    <row r="943" ht="15.75" customHeight="1">
      <c r="G943" s="1"/>
    </row>
    <row r="944" ht="15.75" customHeight="1">
      <c r="G944" s="1"/>
    </row>
    <row r="945" ht="15.75" customHeight="1">
      <c r="G945" s="1"/>
    </row>
    <row r="946" ht="15.75" customHeight="1">
      <c r="G946" s="1"/>
    </row>
    <row r="947" ht="15.75" customHeight="1">
      <c r="G947" s="1"/>
    </row>
    <row r="948" ht="15.75" customHeight="1">
      <c r="G948" s="1"/>
    </row>
    <row r="949" ht="15.75" customHeight="1">
      <c r="G949" s="1"/>
    </row>
    <row r="950" ht="15.75" customHeight="1">
      <c r="G950" s="1"/>
    </row>
    <row r="951" ht="15.75" customHeight="1">
      <c r="G951" s="1"/>
    </row>
    <row r="952" ht="15.75" customHeight="1">
      <c r="G952" s="1"/>
    </row>
    <row r="953" ht="15.75" customHeight="1">
      <c r="G953" s="1"/>
    </row>
    <row r="954" ht="15.75" customHeight="1">
      <c r="G954" s="1"/>
    </row>
    <row r="955" ht="15.75" customHeight="1">
      <c r="G955" s="1"/>
    </row>
    <row r="956" ht="15.75" customHeight="1">
      <c r="G956" s="1"/>
    </row>
    <row r="957" ht="15.75" customHeight="1">
      <c r="G957" s="1"/>
    </row>
    <row r="958" ht="15.75" customHeight="1">
      <c r="G958" s="1"/>
    </row>
    <row r="959" ht="15.75" customHeight="1">
      <c r="G959" s="1"/>
    </row>
    <row r="960" ht="15.75" customHeight="1">
      <c r="G960" s="1"/>
    </row>
    <row r="961" ht="15.75" customHeight="1">
      <c r="G961" s="1"/>
    </row>
    <row r="962" ht="15.75" customHeight="1">
      <c r="G962" s="1"/>
    </row>
    <row r="963" ht="15.75" customHeight="1">
      <c r="G963" s="1"/>
    </row>
    <row r="964" ht="15.75" customHeight="1">
      <c r="G964" s="1"/>
    </row>
    <row r="965" ht="15.75" customHeight="1">
      <c r="G965" s="1"/>
    </row>
    <row r="966" ht="15.75" customHeight="1">
      <c r="G966" s="1"/>
    </row>
    <row r="967" ht="15.75" customHeight="1">
      <c r="G967" s="1"/>
    </row>
    <row r="968" ht="15.75" customHeight="1">
      <c r="G968" s="1"/>
    </row>
    <row r="969" ht="15.75" customHeight="1">
      <c r="G969" s="1"/>
    </row>
    <row r="970" ht="15.75" customHeight="1">
      <c r="G970" s="1"/>
    </row>
    <row r="971" ht="15.75" customHeight="1">
      <c r="G971" s="1"/>
    </row>
    <row r="972" ht="15.75" customHeight="1">
      <c r="G972" s="1"/>
    </row>
    <row r="973" ht="15.75" customHeight="1">
      <c r="G973" s="1"/>
    </row>
    <row r="974" ht="15.75" customHeight="1">
      <c r="G974" s="1"/>
    </row>
    <row r="975" ht="15.75" customHeight="1">
      <c r="G975" s="1"/>
    </row>
    <row r="976" ht="15.75" customHeight="1">
      <c r="G976" s="1"/>
    </row>
    <row r="977" ht="15.75" customHeight="1">
      <c r="G977" s="1"/>
    </row>
    <row r="978" ht="15.75" customHeight="1">
      <c r="G978" s="1"/>
    </row>
    <row r="979" ht="15.75" customHeight="1">
      <c r="G979" s="1"/>
    </row>
    <row r="980" ht="15.75" customHeight="1">
      <c r="G980" s="1"/>
    </row>
    <row r="981" ht="15.75" customHeight="1">
      <c r="G981" s="1"/>
    </row>
    <row r="982" ht="15.75" customHeight="1">
      <c r="G982" s="1"/>
    </row>
    <row r="983" ht="15.75" customHeight="1">
      <c r="G983" s="1"/>
    </row>
    <row r="984" ht="15.75" customHeight="1">
      <c r="G984" s="1"/>
    </row>
    <row r="985" ht="15.75" customHeight="1">
      <c r="G985" s="1"/>
    </row>
    <row r="986" ht="15.75" customHeight="1">
      <c r="G986" s="1"/>
    </row>
    <row r="987" ht="15.75" customHeight="1">
      <c r="G987" s="1"/>
    </row>
    <row r="988" ht="15.75" customHeight="1">
      <c r="G988" s="1"/>
    </row>
    <row r="989" ht="15.75" customHeight="1">
      <c r="G989" s="1"/>
    </row>
    <row r="990" ht="15.75" customHeight="1">
      <c r="G990" s="1"/>
    </row>
    <row r="991" ht="15.75" customHeight="1">
      <c r="G991" s="1"/>
    </row>
    <row r="992" ht="15.75" customHeight="1">
      <c r="G992" s="1"/>
    </row>
    <row r="993" ht="15.75" customHeight="1">
      <c r="G993" s="1"/>
    </row>
    <row r="994" ht="15.75" customHeight="1">
      <c r="G994" s="1"/>
    </row>
    <row r="995" ht="15.75" customHeight="1">
      <c r="G995" s="1"/>
    </row>
    <row r="996" ht="15.75" customHeight="1">
      <c r="G996" s="1"/>
    </row>
    <row r="997" ht="15.75" customHeight="1">
      <c r="G997" s="1"/>
    </row>
    <row r="998" ht="15.75" customHeight="1">
      <c r="G998" s="1"/>
    </row>
    <row r="999" ht="15.75" customHeight="1">
      <c r="G999" s="1"/>
    </row>
    <row r="1000" ht="15.75" customHeight="1">
      <c r="G1000" s="1"/>
    </row>
  </sheetData>
  <mergeCells count="5">
    <mergeCell ref="F12:F13"/>
    <mergeCell ref="G12:G13"/>
    <mergeCell ref="A12:B13"/>
    <mergeCell ref="D12:D13"/>
    <mergeCell ref="E12:E13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63"/>
    <col customWidth="1" min="2" max="2" width="31.63"/>
    <col customWidth="1" min="3" max="3" width="0.88"/>
    <col customWidth="1" min="4" max="4" width="11.13"/>
    <col customWidth="1" min="5" max="5" width="8.25"/>
    <col customWidth="1" min="6" max="6" width="9.88"/>
    <col customWidth="1" min="7" max="26" width="7.63"/>
  </cols>
  <sheetData>
    <row r="1" ht="18.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8.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0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8">
      <c r="A8" s="3"/>
      <c r="B8" s="3" t="s">
        <v>0</v>
      </c>
      <c r="C8" s="2"/>
      <c r="D8" s="3"/>
      <c r="E8" s="3" t="s">
        <v>3</v>
      </c>
      <c r="F8" s="3"/>
      <c r="G8" s="4"/>
      <c r="H8" s="3"/>
      <c r="I8" s="3"/>
      <c r="J8" s="8"/>
      <c r="K8" s="3"/>
      <c r="L8" s="4"/>
      <c r="M8" s="2"/>
      <c r="N8" s="3"/>
      <c r="O8" s="3"/>
      <c r="P8" s="3"/>
      <c r="Q8" s="4"/>
      <c r="R8" s="2"/>
      <c r="S8" s="9"/>
    </row>
    <row r="9">
      <c r="A9" s="6"/>
      <c r="B9" s="6"/>
      <c r="C9" s="2"/>
      <c r="D9" s="6"/>
      <c r="E9" s="6"/>
      <c r="F9" s="6"/>
      <c r="G9" s="7"/>
      <c r="H9" s="6"/>
      <c r="I9" s="6"/>
      <c r="J9" s="10"/>
      <c r="K9" s="6"/>
      <c r="L9" s="7"/>
      <c r="M9" s="2"/>
      <c r="N9" s="6"/>
      <c r="O9" s="6"/>
      <c r="P9" s="6"/>
      <c r="Q9" s="7"/>
      <c r="R9" s="2"/>
      <c r="S9" s="11"/>
    </row>
    <row r="10">
      <c r="A10" s="6"/>
      <c r="B10" s="3" t="s">
        <v>6</v>
      </c>
      <c r="C10" s="2"/>
      <c r="D10" s="3"/>
      <c r="E10" s="6"/>
      <c r="F10" s="6"/>
      <c r="G10" s="7"/>
      <c r="H10" s="6"/>
      <c r="I10" s="6"/>
      <c r="J10" s="10"/>
      <c r="K10" s="6"/>
      <c r="L10" s="7"/>
      <c r="M10" s="2"/>
      <c r="N10" s="6"/>
      <c r="O10" s="6"/>
      <c r="P10" s="6"/>
      <c r="Q10" s="7"/>
      <c r="R10" s="2"/>
      <c r="S10" s="11"/>
    </row>
    <row r="11">
      <c r="A11" s="6"/>
      <c r="B11" s="6"/>
      <c r="C11" s="2"/>
      <c r="D11" s="6"/>
      <c r="E11" s="6"/>
      <c r="F11" s="6"/>
      <c r="G11" s="7"/>
      <c r="H11" s="6"/>
      <c r="I11" s="6"/>
      <c r="J11" s="10"/>
      <c r="K11" s="6"/>
      <c r="L11" s="7"/>
      <c r="M11" s="2"/>
      <c r="N11" s="6"/>
      <c r="O11" s="6"/>
      <c r="P11" s="6"/>
      <c r="Q11" s="7"/>
      <c r="R11" s="2"/>
      <c r="S11" s="11"/>
    </row>
    <row r="12" ht="15.75" customHeight="1">
      <c r="A12" s="12" t="s">
        <v>7</v>
      </c>
      <c r="B12" s="13"/>
      <c r="C12" s="14"/>
      <c r="D12" s="16" t="s">
        <v>9</v>
      </c>
      <c r="E12" s="17" t="s">
        <v>10</v>
      </c>
      <c r="F12" s="18" t="s">
        <v>14</v>
      </c>
      <c r="G12" s="19" t="s">
        <v>26</v>
      </c>
      <c r="H12" s="2"/>
      <c r="I12" s="2"/>
    </row>
    <row r="13">
      <c r="A13" s="20"/>
      <c r="B13" s="21"/>
      <c r="C13" s="14"/>
      <c r="D13" s="22"/>
      <c r="E13" s="23"/>
      <c r="F13" s="24"/>
      <c r="G13" s="25"/>
      <c r="H13" s="2"/>
      <c r="I13" s="2"/>
    </row>
    <row r="14">
      <c r="A14" s="26">
        <v>400000.0</v>
      </c>
      <c r="B14" s="27" t="s">
        <v>16</v>
      </c>
      <c r="C14" s="14"/>
      <c r="D14" s="28">
        <f>SUM(D15+D32+D80+D84+D90+D92)</f>
        <v>33140878</v>
      </c>
      <c r="E14" s="28">
        <f t="shared" ref="E14:F14" si="1">E15+E32+E80+E84+E90+E92</f>
        <v>5651000</v>
      </c>
      <c r="F14" s="28">
        <f t="shared" si="1"/>
        <v>0</v>
      </c>
      <c r="G14" s="29">
        <f t="shared" ref="G14:G117" si="3">SUM(D14:F14)</f>
        <v>38791878</v>
      </c>
      <c r="H14" s="2"/>
      <c r="I14" s="2"/>
    </row>
    <row r="15">
      <c r="A15" s="30">
        <v>410000.0</v>
      </c>
      <c r="B15" s="31" t="s">
        <v>17</v>
      </c>
      <c r="C15" s="14"/>
      <c r="D15" s="32">
        <f t="shared" ref="D15:F15" si="2">SUM(D16+D18+D22+D24+D28+D30)</f>
        <v>15862436</v>
      </c>
      <c r="E15" s="32">
        <f t="shared" si="2"/>
        <v>0</v>
      </c>
      <c r="F15" s="32">
        <f t="shared" si="2"/>
        <v>0</v>
      </c>
      <c r="G15" s="33">
        <f t="shared" si="3"/>
        <v>15862436</v>
      </c>
      <c r="H15" s="2"/>
      <c r="I15" s="2"/>
    </row>
    <row r="16">
      <c r="A16" s="34">
        <v>411000.0</v>
      </c>
      <c r="B16" s="35" t="s">
        <v>18</v>
      </c>
      <c r="C16" s="14"/>
      <c r="D16" s="36">
        <f t="shared" ref="D16:F16" si="4">D17</f>
        <v>12892736</v>
      </c>
      <c r="E16" s="36" t="str">
        <f t="shared" si="4"/>
        <v/>
      </c>
      <c r="F16" s="36" t="str">
        <f t="shared" si="4"/>
        <v/>
      </c>
      <c r="G16" s="37">
        <f t="shared" si="3"/>
        <v>12892736</v>
      </c>
      <c r="H16" s="2"/>
      <c r="I16" s="2"/>
    </row>
    <row r="17">
      <c r="A17" s="38">
        <v>411100.0</v>
      </c>
      <c r="B17" s="39" t="s">
        <v>19</v>
      </c>
      <c r="C17" s="14"/>
      <c r="D17" s="40">
        <v>1.2892736E7</v>
      </c>
      <c r="E17" s="41"/>
      <c r="F17" s="41"/>
      <c r="G17" s="42">
        <f t="shared" si="3"/>
        <v>12892736</v>
      </c>
      <c r="H17" s="2"/>
      <c r="I17" s="2"/>
    </row>
    <row r="18">
      <c r="A18" s="34">
        <v>412000.0</v>
      </c>
      <c r="B18" s="35" t="s">
        <v>20</v>
      </c>
      <c r="C18" s="14"/>
      <c r="D18" s="36">
        <f t="shared" ref="D18:F18" si="5">D19+D20+D21</f>
        <v>2279700</v>
      </c>
      <c r="E18" s="36">
        <f t="shared" si="5"/>
        <v>0</v>
      </c>
      <c r="F18" s="36">
        <f t="shared" si="5"/>
        <v>0</v>
      </c>
      <c r="G18" s="37">
        <f t="shared" si="3"/>
        <v>2279700</v>
      </c>
      <c r="H18" s="2"/>
      <c r="I18" s="2"/>
    </row>
    <row r="19">
      <c r="A19" s="43">
        <v>412100.0</v>
      </c>
      <c r="B19" s="44" t="s">
        <v>21</v>
      </c>
      <c r="C19" s="14"/>
      <c r="D19" s="41">
        <v>1595124.0</v>
      </c>
      <c r="E19" s="41"/>
      <c r="F19" s="41"/>
      <c r="G19" s="42">
        <f t="shared" si="3"/>
        <v>1595124</v>
      </c>
      <c r="H19" s="2"/>
      <c r="I19" s="2"/>
    </row>
    <row r="20">
      <c r="A20" s="43">
        <v>412200.0</v>
      </c>
      <c r="B20" s="44" t="s">
        <v>22</v>
      </c>
      <c r="C20" s="14"/>
      <c r="D20" s="41">
        <v>684576.0</v>
      </c>
      <c r="E20" s="41"/>
      <c r="F20" s="41"/>
      <c r="G20" s="42">
        <f t="shared" si="3"/>
        <v>684576</v>
      </c>
      <c r="H20" s="2"/>
      <c r="I20" s="2"/>
    </row>
    <row r="21" ht="15.75" customHeight="1">
      <c r="A21" s="43">
        <v>412300.0</v>
      </c>
      <c r="B21" s="44" t="s">
        <v>23</v>
      </c>
      <c r="C21" s="14"/>
      <c r="D21" s="40">
        <v>0.0</v>
      </c>
      <c r="E21" s="41"/>
      <c r="F21" s="41"/>
      <c r="G21" s="42">
        <f t="shared" si="3"/>
        <v>0</v>
      </c>
      <c r="H21" s="2"/>
      <c r="I21" s="2"/>
    </row>
    <row r="22" ht="15.75" customHeight="1">
      <c r="A22" s="34">
        <v>413000.0</v>
      </c>
      <c r="B22" s="35" t="s">
        <v>24</v>
      </c>
      <c r="C22" s="14"/>
      <c r="D22" s="36">
        <f t="shared" ref="D22:F22" si="6">D23</f>
        <v>440000</v>
      </c>
      <c r="E22" s="36" t="str">
        <f t="shared" si="6"/>
        <v/>
      </c>
      <c r="F22" s="36" t="str">
        <f t="shared" si="6"/>
        <v/>
      </c>
      <c r="G22" s="37">
        <f t="shared" si="3"/>
        <v>440000</v>
      </c>
      <c r="H22" s="2"/>
      <c r="I22" s="2"/>
    </row>
    <row r="23" ht="15.75" customHeight="1">
      <c r="A23" s="43">
        <v>413100.0</v>
      </c>
      <c r="B23" s="44" t="s">
        <v>29</v>
      </c>
      <c r="C23" s="14"/>
      <c r="D23" s="46">
        <v>440000.0</v>
      </c>
      <c r="E23" s="46"/>
      <c r="F23" s="41"/>
      <c r="G23" s="42">
        <f t="shared" si="3"/>
        <v>440000</v>
      </c>
      <c r="H23" s="2"/>
      <c r="I23" s="2"/>
    </row>
    <row r="24" ht="15.75" customHeight="1">
      <c r="A24" s="34">
        <v>414000.0</v>
      </c>
      <c r="B24" s="35" t="s">
        <v>30</v>
      </c>
      <c r="C24" s="14"/>
      <c r="D24" s="36">
        <f t="shared" ref="D24:F24" si="7">D25+D26+D27</f>
        <v>250000</v>
      </c>
      <c r="E24" s="36">
        <f t="shared" si="7"/>
        <v>0</v>
      </c>
      <c r="F24" s="36">
        <f t="shared" si="7"/>
        <v>0</v>
      </c>
      <c r="G24" s="37">
        <f t="shared" si="3"/>
        <v>250000</v>
      </c>
      <c r="H24" s="2"/>
      <c r="I24" s="2"/>
    </row>
    <row r="25" ht="15.75" customHeight="1">
      <c r="A25" s="43">
        <v>414100.0</v>
      </c>
      <c r="B25" s="44" t="s">
        <v>31</v>
      </c>
      <c r="C25" s="14"/>
      <c r="D25" s="41">
        <v>100000.0</v>
      </c>
      <c r="E25" s="41"/>
      <c r="F25" s="41"/>
      <c r="G25" s="42">
        <f t="shared" si="3"/>
        <v>100000</v>
      </c>
      <c r="H25" s="2"/>
      <c r="I25" s="2"/>
    </row>
    <row r="26" ht="15.75" customHeight="1">
      <c r="A26" s="43">
        <v>414300.0</v>
      </c>
      <c r="B26" s="44" t="s">
        <v>32</v>
      </c>
      <c r="C26" s="14"/>
      <c r="D26" s="47">
        <v>150000.0</v>
      </c>
      <c r="E26" s="41"/>
      <c r="F26" s="41"/>
      <c r="G26" s="42">
        <f t="shared" si="3"/>
        <v>150000</v>
      </c>
      <c r="H26" s="2"/>
      <c r="I26" s="2"/>
    </row>
    <row r="27" ht="15.75" customHeight="1">
      <c r="A27" s="43">
        <v>414400.0</v>
      </c>
      <c r="B27" s="44" t="s">
        <v>33</v>
      </c>
      <c r="C27" s="14"/>
      <c r="D27" s="41"/>
      <c r="E27" s="41"/>
      <c r="F27" s="41"/>
      <c r="G27" s="42">
        <f t="shared" si="3"/>
        <v>0</v>
      </c>
      <c r="H27" s="2"/>
      <c r="I27" s="2"/>
    </row>
    <row r="28" ht="15.75" customHeight="1">
      <c r="A28" s="34">
        <v>415000.0</v>
      </c>
      <c r="B28" s="35" t="s">
        <v>34</v>
      </c>
      <c r="C28" s="14"/>
      <c r="D28" s="36" t="str">
        <f t="shared" ref="D28:F28" si="8">D29</f>
        <v/>
      </c>
      <c r="E28" s="36" t="str">
        <f t="shared" si="8"/>
        <v/>
      </c>
      <c r="F28" s="36" t="str">
        <f t="shared" si="8"/>
        <v/>
      </c>
      <c r="G28" s="37">
        <f t="shared" si="3"/>
        <v>0</v>
      </c>
      <c r="H28" s="2"/>
      <c r="I28" s="2"/>
    </row>
    <row r="29" ht="15.75" customHeight="1">
      <c r="A29" s="43">
        <v>415100.0</v>
      </c>
      <c r="B29" s="44" t="s">
        <v>35</v>
      </c>
      <c r="C29" s="14"/>
      <c r="D29" s="41"/>
      <c r="E29" s="41"/>
      <c r="F29" s="41"/>
      <c r="G29" s="42">
        <f t="shared" si="3"/>
        <v>0</v>
      </c>
      <c r="H29" s="2"/>
      <c r="I29" s="2"/>
    </row>
    <row r="30" ht="15.75" customHeight="1">
      <c r="A30" s="34">
        <v>416000.0</v>
      </c>
      <c r="B30" s="35" t="s">
        <v>36</v>
      </c>
      <c r="C30" s="14"/>
      <c r="D30" s="48" t="str">
        <f t="shared" ref="D30:F30" si="9">D31</f>
        <v/>
      </c>
      <c r="E30" s="48" t="str">
        <f t="shared" si="9"/>
        <v/>
      </c>
      <c r="F30" s="48" t="str">
        <f t="shared" si="9"/>
        <v/>
      </c>
      <c r="G30" s="37">
        <f t="shared" si="3"/>
        <v>0</v>
      </c>
      <c r="H30" s="2"/>
      <c r="I30" s="2"/>
    </row>
    <row r="31" ht="15.75" customHeight="1">
      <c r="A31" s="43">
        <v>416100.0</v>
      </c>
      <c r="B31" s="44" t="s">
        <v>37</v>
      </c>
      <c r="C31" s="14"/>
      <c r="D31" s="50"/>
      <c r="E31" s="50"/>
      <c r="F31" s="50"/>
      <c r="G31" s="42">
        <f t="shared" si="3"/>
        <v>0</v>
      </c>
      <c r="H31" s="2"/>
      <c r="I31" s="2"/>
    </row>
    <row r="32" ht="15.75" customHeight="1">
      <c r="A32" s="30">
        <v>420000.0</v>
      </c>
      <c r="B32" s="31" t="s">
        <v>38</v>
      </c>
      <c r="C32" s="14"/>
      <c r="D32" s="32">
        <f t="shared" ref="D32:F32" si="10">SUM(D33+D50+D55+D64+D69+D72)</f>
        <v>14890000</v>
      </c>
      <c r="E32" s="32">
        <f t="shared" si="10"/>
        <v>5651000</v>
      </c>
      <c r="F32" s="32">
        <f t="shared" si="10"/>
        <v>0</v>
      </c>
      <c r="G32" s="33">
        <f t="shared" si="3"/>
        <v>20541000</v>
      </c>
      <c r="H32" s="2"/>
      <c r="I32" s="2"/>
    </row>
    <row r="33" ht="15.75" customHeight="1">
      <c r="A33" s="34">
        <v>421000.0</v>
      </c>
      <c r="B33" s="35" t="s">
        <v>39</v>
      </c>
      <c r="C33" s="14"/>
      <c r="D33" s="48">
        <f t="shared" ref="D33:F33" si="11">SUM(D34:D49)</f>
        <v>1200000</v>
      </c>
      <c r="E33" s="48">
        <f t="shared" si="11"/>
        <v>0</v>
      </c>
      <c r="F33" s="48">
        <f t="shared" si="11"/>
        <v>0</v>
      </c>
      <c r="G33" s="37">
        <f t="shared" si="3"/>
        <v>1200000</v>
      </c>
      <c r="H33" s="2"/>
      <c r="I33" s="2"/>
    </row>
    <row r="34" ht="15.75" customHeight="1">
      <c r="A34" s="43">
        <v>421100.0</v>
      </c>
      <c r="B34" s="44" t="s">
        <v>40</v>
      </c>
      <c r="C34" s="14"/>
      <c r="D34" s="52">
        <v>150000.0</v>
      </c>
      <c r="E34" s="50"/>
      <c r="F34" s="50"/>
      <c r="G34" s="42">
        <f t="shared" si="3"/>
        <v>150000</v>
      </c>
      <c r="H34" s="2"/>
      <c r="I34" s="2"/>
    </row>
    <row r="35" ht="15.75" customHeight="1">
      <c r="A35" s="43">
        <v>421211.0</v>
      </c>
      <c r="B35" s="44" t="s">
        <v>42</v>
      </c>
      <c r="C35" s="14"/>
      <c r="D35" s="52"/>
      <c r="E35" s="50"/>
      <c r="F35" s="50"/>
      <c r="G35" s="42">
        <f t="shared" si="3"/>
        <v>0</v>
      </c>
      <c r="H35" s="2"/>
      <c r="I35" s="2"/>
    </row>
    <row r="36" ht="15.75" customHeight="1">
      <c r="A36" s="43">
        <v>421221.0</v>
      </c>
      <c r="B36" s="44" t="s">
        <v>43</v>
      </c>
      <c r="C36" s="14"/>
      <c r="D36" s="52"/>
      <c r="E36" s="50"/>
      <c r="F36" s="50"/>
      <c r="G36" s="42">
        <f t="shared" si="3"/>
        <v>0</v>
      </c>
      <c r="H36" s="2"/>
      <c r="I36" s="2"/>
    </row>
    <row r="37" ht="15.75" customHeight="1">
      <c r="A37" s="43">
        <v>421222.0</v>
      </c>
      <c r="B37" s="44" t="s">
        <v>44</v>
      </c>
      <c r="C37" s="14"/>
      <c r="D37" s="52"/>
      <c r="E37" s="50"/>
      <c r="F37" s="50"/>
      <c r="G37" s="42">
        <f t="shared" si="3"/>
        <v>0</v>
      </c>
      <c r="H37" s="2"/>
      <c r="I37" s="2"/>
    </row>
    <row r="38" ht="15.75" customHeight="1">
      <c r="A38" s="43">
        <v>421225.0</v>
      </c>
      <c r="B38" s="44" t="s">
        <v>45</v>
      </c>
      <c r="C38" s="14"/>
      <c r="D38" s="52"/>
      <c r="E38" s="50"/>
      <c r="F38" s="50"/>
      <c r="G38" s="42">
        <f t="shared" si="3"/>
        <v>0</v>
      </c>
      <c r="H38" s="2"/>
      <c r="I38" s="2"/>
    </row>
    <row r="39" ht="15.75" customHeight="1">
      <c r="A39" s="43">
        <v>421311.0</v>
      </c>
      <c r="B39" s="44" t="s">
        <v>46</v>
      </c>
      <c r="C39" s="14"/>
      <c r="D39" s="52"/>
      <c r="E39" s="50"/>
      <c r="F39" s="50"/>
      <c r="G39" s="42">
        <f t="shared" si="3"/>
        <v>0</v>
      </c>
      <c r="H39" s="2"/>
      <c r="I39" s="2"/>
    </row>
    <row r="40" ht="15.75" customHeight="1">
      <c r="A40" s="43">
        <v>421321.0</v>
      </c>
      <c r="B40" s="44" t="s">
        <v>47</v>
      </c>
      <c r="C40" s="14"/>
      <c r="D40" s="52"/>
      <c r="E40" s="50"/>
      <c r="F40" s="50"/>
      <c r="G40" s="42">
        <f t="shared" si="3"/>
        <v>0</v>
      </c>
      <c r="H40" s="2"/>
      <c r="I40" s="2"/>
    </row>
    <row r="41" ht="15.75" customHeight="1">
      <c r="A41" s="43">
        <v>421323.0</v>
      </c>
      <c r="B41" s="44" t="s">
        <v>48</v>
      </c>
      <c r="C41" s="14"/>
      <c r="D41" s="52"/>
      <c r="E41" s="50"/>
      <c r="F41" s="50"/>
      <c r="G41" s="42">
        <f t="shared" si="3"/>
        <v>0</v>
      </c>
      <c r="H41" s="2"/>
      <c r="I41" s="2"/>
    </row>
    <row r="42" ht="15.75" customHeight="1">
      <c r="A42" s="43">
        <v>421324.0</v>
      </c>
      <c r="B42" s="44" t="s">
        <v>49</v>
      </c>
      <c r="C42" s="14"/>
      <c r="D42" s="52"/>
      <c r="E42" s="50"/>
      <c r="F42" s="50"/>
      <c r="G42" s="42">
        <f t="shared" si="3"/>
        <v>0</v>
      </c>
      <c r="H42" s="2"/>
      <c r="I42" s="2"/>
    </row>
    <row r="43" ht="15.75" customHeight="1">
      <c r="A43" s="43">
        <v>421325.0</v>
      </c>
      <c r="B43" s="44" t="s">
        <v>50</v>
      </c>
      <c r="C43" s="14"/>
      <c r="D43" s="52"/>
      <c r="E43" s="50"/>
      <c r="F43" s="50"/>
      <c r="G43" s="42">
        <f t="shared" si="3"/>
        <v>0</v>
      </c>
      <c r="H43" s="2"/>
      <c r="I43" s="2"/>
    </row>
    <row r="44" ht="15.75" customHeight="1">
      <c r="A44" s="43">
        <v>421391.0</v>
      </c>
      <c r="B44" s="44" t="s">
        <v>51</v>
      </c>
      <c r="C44" s="14"/>
      <c r="D44" s="52"/>
      <c r="E44" s="50"/>
      <c r="F44" s="50"/>
      <c r="G44" s="42">
        <f t="shared" si="3"/>
        <v>0</v>
      </c>
      <c r="H44" s="2"/>
      <c r="I44" s="2"/>
    </row>
    <row r="45" ht="15.75" customHeight="1">
      <c r="A45" s="43">
        <v>421400.0</v>
      </c>
      <c r="B45" s="44" t="s">
        <v>52</v>
      </c>
      <c r="C45" s="14"/>
      <c r="D45" s="53">
        <v>400000.0</v>
      </c>
      <c r="E45" s="50"/>
      <c r="F45" s="50"/>
      <c r="G45" s="42">
        <f t="shared" si="3"/>
        <v>400000</v>
      </c>
      <c r="H45" s="2"/>
      <c r="I45" s="2"/>
    </row>
    <row r="46" ht="15.75" customHeight="1">
      <c r="A46" s="43">
        <v>421500.0</v>
      </c>
      <c r="B46" s="44" t="s">
        <v>53</v>
      </c>
      <c r="C46" s="14"/>
      <c r="D46" s="52">
        <v>100000.0</v>
      </c>
      <c r="E46" s="50"/>
      <c r="F46" s="50"/>
      <c r="G46" s="42">
        <f t="shared" si="3"/>
        <v>100000</v>
      </c>
      <c r="H46" s="2"/>
      <c r="I46" s="2"/>
    </row>
    <row r="47" ht="15.75" customHeight="1">
      <c r="A47" s="43">
        <v>421600.0</v>
      </c>
      <c r="B47" s="44" t="s">
        <v>54</v>
      </c>
      <c r="C47" s="14"/>
      <c r="D47" s="54">
        <v>100000.0</v>
      </c>
      <c r="E47" s="50"/>
      <c r="F47" s="50"/>
      <c r="G47" s="42">
        <f t="shared" si="3"/>
        <v>100000</v>
      </c>
      <c r="H47" s="2"/>
      <c r="I47" s="2"/>
    </row>
    <row r="48" ht="15.75" customHeight="1">
      <c r="A48" s="43">
        <v>421629.0</v>
      </c>
      <c r="B48" s="44" t="s">
        <v>55</v>
      </c>
      <c r="C48" s="14"/>
      <c r="D48" s="52"/>
      <c r="E48" s="50"/>
      <c r="F48" s="50"/>
      <c r="G48" s="42">
        <f t="shared" si="3"/>
        <v>0</v>
      </c>
      <c r="H48" s="2"/>
      <c r="I48" s="2"/>
    </row>
    <row r="49" ht="15.75" customHeight="1">
      <c r="A49" s="43">
        <v>421900.0</v>
      </c>
      <c r="B49" s="44" t="s">
        <v>56</v>
      </c>
      <c r="C49" s="14"/>
      <c r="D49" s="56">
        <v>450000.0</v>
      </c>
      <c r="E49" s="50"/>
      <c r="F49" s="50"/>
      <c r="G49" s="42">
        <f t="shared" si="3"/>
        <v>450000</v>
      </c>
      <c r="H49" s="2"/>
      <c r="I49" s="2"/>
    </row>
    <row r="50" ht="15.75" customHeight="1">
      <c r="A50" s="34">
        <v>422000.0</v>
      </c>
      <c r="B50" s="35" t="s">
        <v>57</v>
      </c>
      <c r="C50" s="14"/>
      <c r="D50" s="48">
        <f t="shared" ref="D50:F50" si="12">D51+D52+D53+D54</f>
        <v>0</v>
      </c>
      <c r="E50" s="48">
        <f t="shared" si="12"/>
        <v>2860000</v>
      </c>
      <c r="F50" s="48">
        <f t="shared" si="12"/>
        <v>0</v>
      </c>
      <c r="G50" s="37">
        <f t="shared" si="3"/>
        <v>2860000</v>
      </c>
      <c r="H50" s="2"/>
      <c r="I50" s="2"/>
    </row>
    <row r="51" ht="15.75" customHeight="1">
      <c r="A51" s="43">
        <v>422100.0</v>
      </c>
      <c r="B51" s="44" t="s">
        <v>58</v>
      </c>
      <c r="C51" s="14"/>
      <c r="D51" s="55"/>
      <c r="E51" s="55">
        <v>300000.0</v>
      </c>
      <c r="F51" s="50"/>
      <c r="G51" s="42">
        <f t="shared" si="3"/>
        <v>300000</v>
      </c>
      <c r="H51" s="2"/>
      <c r="I51" s="2"/>
    </row>
    <row r="52" ht="15.75" customHeight="1">
      <c r="A52" s="43">
        <v>422200.0</v>
      </c>
      <c r="B52" s="44" t="s">
        <v>59</v>
      </c>
      <c r="C52" s="14"/>
      <c r="D52" s="55"/>
      <c r="E52" s="56">
        <v>2560000.0</v>
      </c>
      <c r="F52" s="50"/>
      <c r="G52" s="42">
        <f t="shared" si="3"/>
        <v>2560000</v>
      </c>
      <c r="H52" s="2"/>
      <c r="I52" s="2"/>
    </row>
    <row r="53" ht="15.75" customHeight="1">
      <c r="A53" s="43">
        <v>422300.0</v>
      </c>
      <c r="B53" s="44" t="s">
        <v>60</v>
      </c>
      <c r="C53" s="14"/>
      <c r="D53" s="55"/>
      <c r="E53" s="55"/>
      <c r="F53" s="50"/>
      <c r="G53" s="42">
        <f t="shared" si="3"/>
        <v>0</v>
      </c>
      <c r="H53" s="2"/>
      <c r="I53" s="2"/>
    </row>
    <row r="54" ht="15.75" customHeight="1">
      <c r="A54" s="43">
        <v>422900.0</v>
      </c>
      <c r="B54" s="44" t="s">
        <v>61</v>
      </c>
      <c r="C54" s="14"/>
      <c r="D54" s="55"/>
      <c r="E54" s="55"/>
      <c r="F54" s="50"/>
      <c r="G54" s="42">
        <f t="shared" si="3"/>
        <v>0</v>
      </c>
      <c r="H54" s="2"/>
      <c r="I54" s="2"/>
    </row>
    <row r="55" ht="15.75" customHeight="1">
      <c r="A55" s="34">
        <v>423000.0</v>
      </c>
      <c r="B55" s="35" t="s">
        <v>62</v>
      </c>
      <c r="C55" s="14"/>
      <c r="D55" s="48">
        <f t="shared" ref="D55:F55" si="13">D56+D57+D58+D59+D60+D61+D62+D63</f>
        <v>7090000</v>
      </c>
      <c r="E55" s="48">
        <f t="shared" si="13"/>
        <v>2566000</v>
      </c>
      <c r="F55" s="48">
        <f t="shared" si="13"/>
        <v>0</v>
      </c>
      <c r="G55" s="37">
        <f t="shared" si="3"/>
        <v>9656000</v>
      </c>
      <c r="H55" s="2"/>
      <c r="I55" s="2"/>
    </row>
    <row r="56" ht="15.75" customHeight="1">
      <c r="A56" s="43">
        <v>423100.0</v>
      </c>
      <c r="B56" s="44" t="s">
        <v>63</v>
      </c>
      <c r="C56" s="14"/>
      <c r="D56" s="55">
        <v>50000.0</v>
      </c>
      <c r="E56" s="57">
        <v>226000.0</v>
      </c>
      <c r="F56" s="50"/>
      <c r="G56" s="42">
        <f t="shared" si="3"/>
        <v>276000</v>
      </c>
      <c r="H56" s="2"/>
      <c r="I56" s="2"/>
    </row>
    <row r="57" ht="15.75" customHeight="1">
      <c r="A57" s="43">
        <v>423200.0</v>
      </c>
      <c r="B57" s="44" t="s">
        <v>64</v>
      </c>
      <c r="C57" s="14"/>
      <c r="D57" s="56">
        <v>890000.0</v>
      </c>
      <c r="E57" s="55"/>
      <c r="F57" s="50"/>
      <c r="G57" s="42">
        <f t="shared" si="3"/>
        <v>890000</v>
      </c>
      <c r="H57" s="2"/>
      <c r="I57" s="2"/>
    </row>
    <row r="58" ht="15.75" customHeight="1">
      <c r="A58" s="43">
        <v>423300.0</v>
      </c>
      <c r="B58" s="44" t="s">
        <v>65</v>
      </c>
      <c r="C58" s="14"/>
      <c r="D58" s="57">
        <v>1000000.0</v>
      </c>
      <c r="E58" s="55"/>
      <c r="F58" s="50"/>
      <c r="G58" s="42">
        <f t="shared" si="3"/>
        <v>1000000</v>
      </c>
      <c r="H58" s="2"/>
      <c r="I58" s="2"/>
    </row>
    <row r="59" ht="15.75" customHeight="1">
      <c r="A59" s="43">
        <v>423400.0</v>
      </c>
      <c r="B59" s="44" t="s">
        <v>66</v>
      </c>
      <c r="C59" s="14"/>
      <c r="D59" s="55">
        <v>100000.0</v>
      </c>
      <c r="E59" s="56">
        <v>470000.0</v>
      </c>
      <c r="F59" s="50"/>
      <c r="G59" s="42">
        <f t="shared" si="3"/>
        <v>570000</v>
      </c>
      <c r="H59" s="2"/>
      <c r="I59" s="2"/>
    </row>
    <row r="60" ht="15.75" customHeight="1">
      <c r="A60" s="43">
        <v>423500.0</v>
      </c>
      <c r="B60" s="44" t="s">
        <v>67</v>
      </c>
      <c r="C60" s="14"/>
      <c r="D60" s="54">
        <v>3200000.0</v>
      </c>
      <c r="E60" s="53">
        <v>1870000.0</v>
      </c>
      <c r="F60" s="50"/>
      <c r="G60" s="42">
        <f t="shared" si="3"/>
        <v>5070000</v>
      </c>
      <c r="H60" s="2"/>
      <c r="I60" s="2"/>
    </row>
    <row r="61" ht="15.75" customHeight="1">
      <c r="A61" s="43">
        <v>423600.0</v>
      </c>
      <c r="B61" s="44" t="s">
        <v>68</v>
      </c>
      <c r="C61" s="14"/>
      <c r="D61" s="56">
        <v>320000.0</v>
      </c>
      <c r="E61" s="56"/>
      <c r="F61" s="50"/>
      <c r="G61" s="42">
        <f t="shared" si="3"/>
        <v>320000</v>
      </c>
      <c r="H61" s="2"/>
      <c r="I61" s="2"/>
    </row>
    <row r="62" ht="15.75" customHeight="1">
      <c r="A62" s="43">
        <v>423700.0</v>
      </c>
      <c r="B62" s="44" t="s">
        <v>69</v>
      </c>
      <c r="C62" s="14"/>
      <c r="D62" s="55">
        <v>300000.0</v>
      </c>
      <c r="E62" s="55"/>
      <c r="F62" s="50"/>
      <c r="G62" s="42">
        <f t="shared" si="3"/>
        <v>300000</v>
      </c>
      <c r="H62" s="2"/>
      <c r="I62" s="2"/>
    </row>
    <row r="63" ht="15.75" customHeight="1">
      <c r="A63" s="43">
        <v>423900.0</v>
      </c>
      <c r="B63" s="44" t="s">
        <v>70</v>
      </c>
      <c r="C63" s="14"/>
      <c r="D63" s="56">
        <v>1230000.0</v>
      </c>
      <c r="E63" s="55"/>
      <c r="F63" s="50"/>
      <c r="G63" s="42">
        <f t="shared" si="3"/>
        <v>1230000</v>
      </c>
      <c r="H63" s="2"/>
      <c r="I63" s="2"/>
    </row>
    <row r="64" ht="15.75" customHeight="1">
      <c r="A64" s="34">
        <v>424000.0</v>
      </c>
      <c r="B64" s="35" t="s">
        <v>71</v>
      </c>
      <c r="C64" s="14"/>
      <c r="D64" s="48">
        <f t="shared" ref="D64:F64" si="14">D65+D66+D67+D68</f>
        <v>2400000</v>
      </c>
      <c r="E64" s="48">
        <f t="shared" si="14"/>
        <v>150000</v>
      </c>
      <c r="F64" s="48">
        <f t="shared" si="14"/>
        <v>0</v>
      </c>
      <c r="G64" s="37">
        <f t="shared" si="3"/>
        <v>2550000</v>
      </c>
      <c r="H64" s="2"/>
      <c r="I64" s="2"/>
    </row>
    <row r="65" ht="15.75" customHeight="1">
      <c r="A65" s="43">
        <v>424200.0</v>
      </c>
      <c r="B65" s="44" t="s">
        <v>72</v>
      </c>
      <c r="C65" s="14"/>
      <c r="D65" s="52"/>
      <c r="E65" s="52"/>
      <c r="F65" s="50"/>
      <c r="G65" s="42">
        <f t="shared" si="3"/>
        <v>0</v>
      </c>
      <c r="H65" s="2"/>
      <c r="I65" s="2"/>
    </row>
    <row r="66" ht="15.75" customHeight="1">
      <c r="A66" s="43">
        <v>424300.0</v>
      </c>
      <c r="B66" s="44" t="s">
        <v>73</v>
      </c>
      <c r="C66" s="14"/>
      <c r="D66" s="56">
        <v>600000.0</v>
      </c>
      <c r="E66" s="55"/>
      <c r="F66" s="50"/>
      <c r="G66" s="42">
        <f t="shared" si="3"/>
        <v>600000</v>
      </c>
      <c r="H66" s="2"/>
      <c r="I66" s="2"/>
    </row>
    <row r="67" ht="15.75" customHeight="1">
      <c r="A67" s="43">
        <v>424600.0</v>
      </c>
      <c r="B67" s="44" t="s">
        <v>74</v>
      </c>
      <c r="C67" s="14"/>
      <c r="D67" s="55"/>
      <c r="E67" s="55"/>
      <c r="F67" s="50"/>
      <c r="G67" s="42">
        <f t="shared" si="3"/>
        <v>0</v>
      </c>
      <c r="H67" s="2"/>
      <c r="I67" s="2"/>
    </row>
    <row r="68" ht="15.75" customHeight="1">
      <c r="A68" s="43">
        <v>424900.0</v>
      </c>
      <c r="B68" s="44" t="s">
        <v>75</v>
      </c>
      <c r="C68" s="14"/>
      <c r="D68" s="56">
        <v>1800000.0</v>
      </c>
      <c r="E68" s="55">
        <v>150000.0</v>
      </c>
      <c r="F68" s="50"/>
      <c r="G68" s="42">
        <f t="shared" si="3"/>
        <v>1950000</v>
      </c>
      <c r="H68" s="2"/>
      <c r="I68" s="2"/>
    </row>
    <row r="69" ht="15.75" customHeight="1">
      <c r="A69" s="34">
        <v>425000.0</v>
      </c>
      <c r="B69" s="35" t="s">
        <v>76</v>
      </c>
      <c r="C69" s="14"/>
      <c r="D69" s="48">
        <f t="shared" ref="D69:F69" si="15">D70+D71</f>
        <v>1600000</v>
      </c>
      <c r="E69" s="48">
        <f t="shared" si="15"/>
        <v>0</v>
      </c>
      <c r="F69" s="48">
        <f t="shared" si="15"/>
        <v>0</v>
      </c>
      <c r="G69" s="37">
        <f t="shared" si="3"/>
        <v>1600000</v>
      </c>
      <c r="H69" s="2"/>
      <c r="I69" s="2"/>
    </row>
    <row r="70" ht="15.75" customHeight="1">
      <c r="A70" s="43">
        <v>425100.0</v>
      </c>
      <c r="B70" s="44" t="s">
        <v>77</v>
      </c>
      <c r="C70" s="14"/>
      <c r="D70" s="53">
        <v>1000000.0</v>
      </c>
      <c r="E70" s="53"/>
      <c r="F70" s="50"/>
      <c r="G70" s="42">
        <f t="shared" si="3"/>
        <v>1000000</v>
      </c>
      <c r="H70" s="2"/>
      <c r="I70" s="2"/>
    </row>
    <row r="71" ht="15.75" customHeight="1">
      <c r="A71" s="43">
        <v>425200.0</v>
      </c>
      <c r="B71" s="44" t="s">
        <v>78</v>
      </c>
      <c r="C71" s="14"/>
      <c r="D71" s="55">
        <v>600000.0</v>
      </c>
      <c r="E71" s="55"/>
      <c r="F71" s="50"/>
      <c r="G71" s="42">
        <f t="shared" si="3"/>
        <v>600000</v>
      </c>
      <c r="H71" s="2"/>
      <c r="I71" s="2"/>
    </row>
    <row r="72" ht="15.75" customHeight="1">
      <c r="A72" s="34">
        <v>426000.0</v>
      </c>
      <c r="B72" s="35" t="s">
        <v>79</v>
      </c>
      <c r="C72" s="14"/>
      <c r="D72" s="48">
        <f t="shared" ref="D72:F72" si="16">SUM(D73:D79)</f>
        <v>2600000</v>
      </c>
      <c r="E72" s="48">
        <f t="shared" si="16"/>
        <v>75000</v>
      </c>
      <c r="F72" s="48">
        <f t="shared" si="16"/>
        <v>0</v>
      </c>
      <c r="G72" s="37">
        <f t="shared" si="3"/>
        <v>2675000</v>
      </c>
      <c r="H72" s="2"/>
      <c r="I72" s="2"/>
    </row>
    <row r="73" ht="15.75" customHeight="1">
      <c r="A73" s="43">
        <v>426100.0</v>
      </c>
      <c r="B73" s="44" t="s">
        <v>80</v>
      </c>
      <c r="C73" s="14"/>
      <c r="D73" s="55">
        <v>1150000.0</v>
      </c>
      <c r="E73" s="55">
        <v>75000.0</v>
      </c>
      <c r="F73" s="50"/>
      <c r="G73" s="42">
        <f t="shared" si="3"/>
        <v>1225000</v>
      </c>
      <c r="H73" s="2"/>
      <c r="I73" s="2"/>
    </row>
    <row r="74" ht="15.75" customHeight="1">
      <c r="A74" s="43">
        <v>426300.0</v>
      </c>
      <c r="B74" s="44" t="s">
        <v>81</v>
      </c>
      <c r="C74" s="14"/>
      <c r="D74" s="55">
        <v>100000.0</v>
      </c>
      <c r="E74" s="55"/>
      <c r="F74" s="50"/>
      <c r="G74" s="42">
        <f t="shared" si="3"/>
        <v>100000</v>
      </c>
      <c r="H74" s="2"/>
      <c r="I74" s="2"/>
    </row>
    <row r="75" ht="15.75" customHeight="1">
      <c r="A75" s="43">
        <v>426400.0</v>
      </c>
      <c r="B75" s="44" t="s">
        <v>82</v>
      </c>
      <c r="C75" s="14"/>
      <c r="D75" s="55">
        <v>500000.0</v>
      </c>
      <c r="E75" s="55"/>
      <c r="F75" s="50"/>
      <c r="G75" s="42">
        <f t="shared" si="3"/>
        <v>500000</v>
      </c>
      <c r="H75" s="2"/>
      <c r="I75" s="2"/>
    </row>
    <row r="76" ht="15.75" customHeight="1">
      <c r="A76" s="43">
        <v>426500.0</v>
      </c>
      <c r="B76" s="44" t="s">
        <v>83</v>
      </c>
      <c r="C76" s="14"/>
      <c r="D76" s="55"/>
      <c r="E76" s="55"/>
      <c r="F76" s="50"/>
      <c r="G76" s="42">
        <f t="shared" si="3"/>
        <v>0</v>
      </c>
      <c r="H76" s="2"/>
      <c r="I76" s="2"/>
    </row>
    <row r="77" ht="15.75" customHeight="1">
      <c r="A77" s="43">
        <v>426600.0</v>
      </c>
      <c r="B77" s="44" t="s">
        <v>84</v>
      </c>
      <c r="C77" s="14"/>
      <c r="D77" s="55"/>
      <c r="E77" s="55"/>
      <c r="F77" s="50"/>
      <c r="G77" s="42">
        <f t="shared" si="3"/>
        <v>0</v>
      </c>
      <c r="H77" s="2"/>
      <c r="I77" s="2"/>
    </row>
    <row r="78" ht="15.75" customHeight="1">
      <c r="A78" s="43">
        <v>426800.0</v>
      </c>
      <c r="B78" s="44" t="s">
        <v>85</v>
      </c>
      <c r="C78" s="14"/>
      <c r="D78" s="55">
        <v>400000.0</v>
      </c>
      <c r="E78" s="55"/>
      <c r="F78" s="50"/>
      <c r="G78" s="42">
        <f t="shared" si="3"/>
        <v>400000</v>
      </c>
      <c r="H78" s="2"/>
      <c r="I78" s="2"/>
    </row>
    <row r="79" ht="15.75" customHeight="1">
      <c r="A79" s="43">
        <v>426900.0</v>
      </c>
      <c r="B79" s="44" t="s">
        <v>86</v>
      </c>
      <c r="C79" s="14"/>
      <c r="D79" s="54">
        <v>450000.0</v>
      </c>
      <c r="E79" s="52"/>
      <c r="F79" s="50"/>
      <c r="G79" s="42">
        <f t="shared" si="3"/>
        <v>450000</v>
      </c>
      <c r="H79" s="2"/>
      <c r="I79" s="2"/>
    </row>
    <row r="80" ht="15.75" customHeight="1">
      <c r="A80" s="30">
        <v>430000.0</v>
      </c>
      <c r="B80" s="31" t="s">
        <v>87</v>
      </c>
      <c r="C80" s="14"/>
      <c r="D80" s="32">
        <f t="shared" ref="D80:F80" si="17">D81</f>
        <v>0</v>
      </c>
      <c r="E80" s="32">
        <f t="shared" si="17"/>
        <v>0</v>
      </c>
      <c r="F80" s="32">
        <f t="shared" si="17"/>
        <v>0</v>
      </c>
      <c r="G80" s="33">
        <f t="shared" si="3"/>
        <v>0</v>
      </c>
      <c r="H80" s="2"/>
      <c r="I80" s="2"/>
    </row>
    <row r="81" ht="15.75" customHeight="1">
      <c r="A81" s="34">
        <v>431000.0</v>
      </c>
      <c r="B81" s="35" t="s">
        <v>87</v>
      </c>
      <c r="C81" s="14"/>
      <c r="D81" s="48">
        <f t="shared" ref="D81:F81" si="18">D82+D83</f>
        <v>0</v>
      </c>
      <c r="E81" s="48">
        <f t="shared" si="18"/>
        <v>0</v>
      </c>
      <c r="F81" s="48">
        <f t="shared" si="18"/>
        <v>0</v>
      </c>
      <c r="G81" s="37">
        <f t="shared" si="3"/>
        <v>0</v>
      </c>
      <c r="H81" s="2"/>
      <c r="I81" s="2"/>
    </row>
    <row r="82" ht="15.75" customHeight="1">
      <c r="A82" s="43">
        <v>431100.0</v>
      </c>
      <c r="B82" s="44" t="s">
        <v>88</v>
      </c>
      <c r="C82" s="14"/>
      <c r="D82" s="55"/>
      <c r="E82" s="55"/>
      <c r="F82" s="50"/>
      <c r="G82" s="42">
        <f t="shared" si="3"/>
        <v>0</v>
      </c>
      <c r="H82" s="2"/>
      <c r="I82" s="2"/>
    </row>
    <row r="83" ht="15.75" customHeight="1">
      <c r="A83" s="43">
        <v>431200.0</v>
      </c>
      <c r="B83" s="44" t="s">
        <v>89</v>
      </c>
      <c r="C83" s="14"/>
      <c r="D83" s="55"/>
      <c r="E83" s="55"/>
      <c r="F83" s="50"/>
      <c r="G83" s="42">
        <f t="shared" si="3"/>
        <v>0</v>
      </c>
      <c r="H83" s="2"/>
      <c r="I83" s="2"/>
    </row>
    <row r="84" ht="15.75" customHeight="1">
      <c r="A84" s="30">
        <v>444000.0</v>
      </c>
      <c r="B84" s="31" t="s">
        <v>90</v>
      </c>
      <c r="C84" s="14"/>
      <c r="D84" s="58">
        <f t="shared" ref="D84:F84" si="19">SUM(D85:D89)</f>
        <v>0</v>
      </c>
      <c r="E84" s="58">
        <f t="shared" si="19"/>
        <v>0</v>
      </c>
      <c r="F84" s="58">
        <f t="shared" si="19"/>
        <v>0</v>
      </c>
      <c r="G84" s="33">
        <f t="shared" si="3"/>
        <v>0</v>
      </c>
      <c r="H84" s="2"/>
      <c r="I84" s="2"/>
    </row>
    <row r="85" ht="15.75" customHeight="1">
      <c r="A85" s="59">
        <v>441100.0</v>
      </c>
      <c r="B85" s="60" t="s">
        <v>91</v>
      </c>
      <c r="C85" s="14"/>
      <c r="D85" s="52"/>
      <c r="E85" s="52"/>
      <c r="F85" s="50"/>
      <c r="G85" s="42">
        <f t="shared" si="3"/>
        <v>0</v>
      </c>
      <c r="H85" s="2"/>
      <c r="I85" s="2"/>
    </row>
    <row r="86" ht="15.75" customHeight="1">
      <c r="A86" s="61">
        <v>441400.0</v>
      </c>
      <c r="B86" s="62" t="s">
        <v>92</v>
      </c>
      <c r="C86" s="14"/>
      <c r="D86" s="52"/>
      <c r="E86" s="52"/>
      <c r="F86" s="50"/>
      <c r="G86" s="42">
        <f t="shared" si="3"/>
        <v>0</v>
      </c>
      <c r="H86" s="2"/>
      <c r="I86" s="2"/>
    </row>
    <row r="87" ht="15.75" customHeight="1">
      <c r="A87" s="63">
        <v>444100.0</v>
      </c>
      <c r="B87" s="62" t="s">
        <v>93</v>
      </c>
      <c r="C87" s="14"/>
      <c r="D87" s="52"/>
      <c r="E87" s="52"/>
      <c r="F87" s="50"/>
      <c r="G87" s="42">
        <f t="shared" si="3"/>
        <v>0</v>
      </c>
      <c r="H87" s="2"/>
      <c r="I87" s="2"/>
    </row>
    <row r="88" ht="15.75" customHeight="1">
      <c r="A88" s="63">
        <v>444200.0</v>
      </c>
      <c r="B88" s="62" t="s">
        <v>94</v>
      </c>
      <c r="C88" s="14"/>
      <c r="D88" s="52"/>
      <c r="E88" s="52"/>
      <c r="F88" s="50"/>
      <c r="G88" s="42">
        <f t="shared" si="3"/>
        <v>0</v>
      </c>
      <c r="H88" s="2"/>
      <c r="I88" s="64"/>
    </row>
    <row r="89" ht="15.75" customHeight="1">
      <c r="A89" s="65">
        <v>444300.0</v>
      </c>
      <c r="B89" s="66" t="s">
        <v>95</v>
      </c>
      <c r="C89" s="14"/>
      <c r="D89" s="67"/>
      <c r="E89" s="68"/>
      <c r="F89" s="69"/>
      <c r="G89" s="42">
        <f t="shared" si="3"/>
        <v>0</v>
      </c>
      <c r="H89" s="2"/>
      <c r="I89" s="2"/>
    </row>
    <row r="90" ht="15.75" customHeight="1">
      <c r="A90" s="70">
        <v>460000.0</v>
      </c>
      <c r="B90" s="71" t="s">
        <v>96</v>
      </c>
      <c r="C90" s="14"/>
      <c r="D90" s="32">
        <f t="shared" ref="D90:F90" si="20">D91</f>
        <v>1888442</v>
      </c>
      <c r="E90" s="32" t="str">
        <f t="shared" si="20"/>
        <v/>
      </c>
      <c r="F90" s="32" t="str">
        <f t="shared" si="20"/>
        <v/>
      </c>
      <c r="G90" s="33">
        <f t="shared" si="3"/>
        <v>1888442</v>
      </c>
      <c r="H90" s="2"/>
      <c r="I90" s="2"/>
    </row>
    <row r="91" ht="15.75" customHeight="1">
      <c r="A91" s="43">
        <v>465112.0</v>
      </c>
      <c r="B91" s="44" t="s">
        <v>97</v>
      </c>
      <c r="C91" s="14"/>
      <c r="D91" s="53">
        <v>1888442.0</v>
      </c>
      <c r="E91" s="52"/>
      <c r="F91" s="50"/>
      <c r="G91" s="42">
        <f t="shared" si="3"/>
        <v>1888442</v>
      </c>
      <c r="H91" s="2"/>
      <c r="I91" s="2"/>
    </row>
    <row r="92" ht="15.75" customHeight="1">
      <c r="A92" s="30">
        <v>480000.0</v>
      </c>
      <c r="B92" s="31" t="s">
        <v>98</v>
      </c>
      <c r="C92" s="14"/>
      <c r="D92" s="32">
        <f t="shared" ref="D92:F92" si="21">SUM(D93+D95+D98+D100)</f>
        <v>500000</v>
      </c>
      <c r="E92" s="32">
        <f t="shared" si="21"/>
        <v>0</v>
      </c>
      <c r="F92" s="32">
        <f t="shared" si="21"/>
        <v>0</v>
      </c>
      <c r="G92" s="33">
        <f t="shared" si="3"/>
        <v>500000</v>
      </c>
      <c r="H92" s="2"/>
      <c r="I92" s="2"/>
    </row>
    <row r="93" ht="15.75" customHeight="1">
      <c r="A93" s="34">
        <v>481000.0</v>
      </c>
      <c r="B93" s="35" t="s">
        <v>99</v>
      </c>
      <c r="C93" s="14"/>
      <c r="D93" s="36" t="str">
        <f t="shared" ref="D93:F93" si="22">D94</f>
        <v/>
      </c>
      <c r="E93" s="36" t="str">
        <f t="shared" si="22"/>
        <v/>
      </c>
      <c r="F93" s="36" t="str">
        <f t="shared" si="22"/>
        <v/>
      </c>
      <c r="G93" s="37">
        <f t="shared" si="3"/>
        <v>0</v>
      </c>
      <c r="H93" s="2"/>
      <c r="I93" s="2"/>
    </row>
    <row r="94" ht="15.75" customHeight="1">
      <c r="A94" s="72">
        <v>481900.0</v>
      </c>
      <c r="B94" s="73" t="s">
        <v>100</v>
      </c>
      <c r="C94" s="14"/>
      <c r="D94" s="52"/>
      <c r="E94" s="52"/>
      <c r="F94" s="50"/>
      <c r="G94" s="42">
        <f t="shared" si="3"/>
        <v>0</v>
      </c>
      <c r="H94" s="2"/>
      <c r="I94" s="2"/>
    </row>
    <row r="95" ht="15.75" customHeight="1">
      <c r="A95" s="34">
        <v>482000.0</v>
      </c>
      <c r="B95" s="35" t="s">
        <v>101</v>
      </c>
      <c r="C95" s="14"/>
      <c r="D95" s="48">
        <f t="shared" ref="D95:F95" si="23">D96+D97</f>
        <v>500000</v>
      </c>
      <c r="E95" s="48">
        <f t="shared" si="23"/>
        <v>0</v>
      </c>
      <c r="F95" s="48">
        <f t="shared" si="23"/>
        <v>0</v>
      </c>
      <c r="G95" s="37">
        <f t="shared" si="3"/>
        <v>500000</v>
      </c>
      <c r="H95" s="2"/>
      <c r="I95" s="2"/>
    </row>
    <row r="96" ht="15.75" customHeight="1">
      <c r="A96" s="43">
        <v>482100.0</v>
      </c>
      <c r="B96" s="44" t="s">
        <v>102</v>
      </c>
      <c r="C96" s="14"/>
      <c r="D96" s="46">
        <v>400000.0</v>
      </c>
      <c r="E96" s="46"/>
      <c r="F96" s="41"/>
      <c r="G96" s="42">
        <f t="shared" si="3"/>
        <v>400000</v>
      </c>
      <c r="H96" s="2"/>
      <c r="I96" s="2"/>
    </row>
    <row r="97" ht="15.75" customHeight="1">
      <c r="A97" s="43">
        <v>482200.0</v>
      </c>
      <c r="B97" s="44" t="s">
        <v>103</v>
      </c>
      <c r="C97" s="14"/>
      <c r="D97" s="46">
        <v>100000.0</v>
      </c>
      <c r="E97" s="46"/>
      <c r="F97" s="41"/>
      <c r="G97" s="42">
        <f t="shared" si="3"/>
        <v>100000</v>
      </c>
      <c r="H97" s="2"/>
      <c r="I97" s="2"/>
    </row>
    <row r="98" ht="15.75" customHeight="1">
      <c r="A98" s="34">
        <v>483000.0</v>
      </c>
      <c r="B98" s="35" t="s">
        <v>104</v>
      </c>
      <c r="C98" s="14"/>
      <c r="D98" s="48" t="str">
        <f t="shared" ref="D98:F98" si="24">D99</f>
        <v/>
      </c>
      <c r="E98" s="48" t="str">
        <f t="shared" si="24"/>
        <v/>
      </c>
      <c r="F98" s="48" t="str">
        <f t="shared" si="24"/>
        <v/>
      </c>
      <c r="G98" s="37">
        <f t="shared" si="3"/>
        <v>0</v>
      </c>
      <c r="H98" s="2"/>
      <c r="I98" s="2"/>
    </row>
    <row r="99" ht="15.75" customHeight="1">
      <c r="A99" s="43">
        <v>483100.0</v>
      </c>
      <c r="B99" s="44" t="s">
        <v>105</v>
      </c>
      <c r="C99" s="14"/>
      <c r="D99" s="55"/>
      <c r="E99" s="55"/>
      <c r="F99" s="50"/>
      <c r="G99" s="42">
        <f t="shared" si="3"/>
        <v>0</v>
      </c>
      <c r="H99" s="2"/>
      <c r="I99" s="2"/>
    </row>
    <row r="100" ht="15.75" customHeight="1">
      <c r="A100" s="34">
        <v>485000.0</v>
      </c>
      <c r="B100" s="35" t="s">
        <v>106</v>
      </c>
      <c r="C100" s="14"/>
      <c r="D100" s="48" t="str">
        <f t="shared" ref="D100:F100" si="25">D101</f>
        <v/>
      </c>
      <c r="E100" s="48" t="str">
        <f t="shared" si="25"/>
        <v/>
      </c>
      <c r="F100" s="48" t="str">
        <f t="shared" si="25"/>
        <v/>
      </c>
      <c r="G100" s="37">
        <f t="shared" si="3"/>
        <v>0</v>
      </c>
      <c r="H100" s="2"/>
      <c r="I100" s="2"/>
    </row>
    <row r="101" ht="15.75" customHeight="1">
      <c r="A101" s="43">
        <v>485119.0</v>
      </c>
      <c r="B101" s="44" t="s">
        <v>107</v>
      </c>
      <c r="C101" s="14"/>
      <c r="D101" s="55"/>
      <c r="E101" s="55"/>
      <c r="F101" s="50"/>
      <c r="G101" s="42">
        <f t="shared" si="3"/>
        <v>0</v>
      </c>
      <c r="H101" s="2"/>
      <c r="I101" s="2"/>
    </row>
    <row r="102" ht="15.75" customHeight="1">
      <c r="A102" s="74">
        <v>500000.0</v>
      </c>
      <c r="B102" s="75" t="s">
        <v>108</v>
      </c>
      <c r="C102" s="14"/>
      <c r="D102" s="76">
        <f t="shared" ref="D102:F102" si="26">SUM(D103+D114)</f>
        <v>2550000</v>
      </c>
      <c r="E102" s="76">
        <f t="shared" si="26"/>
        <v>1280000</v>
      </c>
      <c r="F102" s="76">
        <f t="shared" si="26"/>
        <v>0</v>
      </c>
      <c r="G102" s="29">
        <f t="shared" si="3"/>
        <v>3830000</v>
      </c>
      <c r="H102" s="2"/>
      <c r="I102" s="2"/>
    </row>
    <row r="103" ht="15.75" customHeight="1">
      <c r="A103" s="30">
        <v>510000.0</v>
      </c>
      <c r="B103" s="31" t="s">
        <v>109</v>
      </c>
      <c r="C103" s="14"/>
      <c r="D103" s="32">
        <f t="shared" ref="D103:F103" si="27">SUM(D104+D107+D112)</f>
        <v>2550000</v>
      </c>
      <c r="E103" s="32">
        <f t="shared" si="27"/>
        <v>1280000</v>
      </c>
      <c r="F103" s="32">
        <f t="shared" si="27"/>
        <v>0</v>
      </c>
      <c r="G103" s="33">
        <f t="shared" si="3"/>
        <v>3830000</v>
      </c>
      <c r="H103" s="2"/>
      <c r="I103" s="2"/>
    </row>
    <row r="104" ht="15.75" customHeight="1">
      <c r="A104" s="34">
        <v>511000.0</v>
      </c>
      <c r="B104" s="35" t="s">
        <v>110</v>
      </c>
      <c r="C104" s="14"/>
      <c r="D104" s="48">
        <f t="shared" ref="D104:F104" si="28">D105+D106</f>
        <v>0</v>
      </c>
      <c r="E104" s="48">
        <f t="shared" si="28"/>
        <v>1280000</v>
      </c>
      <c r="F104" s="48">
        <f t="shared" si="28"/>
        <v>0</v>
      </c>
      <c r="G104" s="37">
        <f t="shared" si="3"/>
        <v>1280000</v>
      </c>
      <c r="H104" s="2"/>
      <c r="I104" s="2"/>
    </row>
    <row r="105" ht="15.75" customHeight="1">
      <c r="A105" s="43">
        <v>511300.0</v>
      </c>
      <c r="B105" s="44" t="s">
        <v>111</v>
      </c>
      <c r="C105" s="14"/>
      <c r="D105" s="55"/>
      <c r="E105" s="56">
        <v>1280000.0</v>
      </c>
      <c r="F105" s="50"/>
      <c r="G105" s="42">
        <f t="shared" si="3"/>
        <v>1280000</v>
      </c>
      <c r="H105" s="2"/>
      <c r="I105" s="2"/>
    </row>
    <row r="106" ht="15.75" customHeight="1">
      <c r="A106" s="43">
        <v>511400.0</v>
      </c>
      <c r="B106" s="44" t="s">
        <v>112</v>
      </c>
      <c r="C106" s="14"/>
      <c r="D106" s="52"/>
      <c r="E106" s="52"/>
      <c r="F106" s="50"/>
      <c r="G106" s="42">
        <f t="shared" si="3"/>
        <v>0</v>
      </c>
      <c r="H106" s="2"/>
      <c r="I106" s="2"/>
    </row>
    <row r="107" ht="15.75" customHeight="1">
      <c r="A107" s="34">
        <v>512000.0</v>
      </c>
      <c r="B107" s="35" t="s">
        <v>113</v>
      </c>
      <c r="C107" s="14"/>
      <c r="D107" s="48">
        <f t="shared" ref="D107:F107" si="29">SUM(D108:D111)</f>
        <v>2500000</v>
      </c>
      <c r="E107" s="48">
        <f t="shared" si="29"/>
        <v>0</v>
      </c>
      <c r="F107" s="48">
        <f t="shared" si="29"/>
        <v>0</v>
      </c>
      <c r="G107" s="37">
        <f t="shared" si="3"/>
        <v>2500000</v>
      </c>
      <c r="H107" s="2"/>
      <c r="I107" s="2"/>
    </row>
    <row r="108" ht="15.75" customHeight="1">
      <c r="A108" s="43">
        <v>512200.0</v>
      </c>
      <c r="B108" s="44" t="s">
        <v>114</v>
      </c>
      <c r="C108" s="14"/>
      <c r="D108" s="56">
        <v>2500000.0</v>
      </c>
      <c r="E108" s="55"/>
      <c r="F108" s="50"/>
      <c r="G108" s="42">
        <f t="shared" si="3"/>
        <v>2500000</v>
      </c>
      <c r="H108" s="2"/>
      <c r="I108" s="2"/>
    </row>
    <row r="109" ht="15.75" customHeight="1">
      <c r="A109" s="43">
        <v>512600.0</v>
      </c>
      <c r="B109" s="44" t="s">
        <v>115</v>
      </c>
      <c r="C109" s="14"/>
      <c r="D109" s="55"/>
      <c r="E109" s="55"/>
      <c r="F109" s="50"/>
      <c r="G109" s="42">
        <f t="shared" si="3"/>
        <v>0</v>
      </c>
      <c r="H109" s="2"/>
      <c r="I109" s="2"/>
      <c r="K109" s="2" t="s">
        <v>116</v>
      </c>
    </row>
    <row r="110" ht="15.75" customHeight="1">
      <c r="A110" s="43">
        <v>512800.0</v>
      </c>
      <c r="B110" s="44" t="s">
        <v>117</v>
      </c>
      <c r="C110" s="14"/>
      <c r="D110" s="55"/>
      <c r="E110" s="55"/>
      <c r="F110" s="50"/>
      <c r="G110" s="42">
        <f t="shared" si="3"/>
        <v>0</v>
      </c>
      <c r="H110" s="2"/>
      <c r="I110" s="2"/>
    </row>
    <row r="111" ht="15.75" customHeight="1">
      <c r="A111" s="43">
        <v>512900.0</v>
      </c>
      <c r="B111" s="44" t="s">
        <v>118</v>
      </c>
      <c r="C111" s="14"/>
      <c r="D111" s="55"/>
      <c r="E111" s="55"/>
      <c r="F111" s="50"/>
      <c r="G111" s="42">
        <f t="shared" si="3"/>
        <v>0</v>
      </c>
      <c r="H111" s="2"/>
      <c r="I111" s="2"/>
    </row>
    <row r="112" ht="15.75" customHeight="1">
      <c r="A112" s="34">
        <v>515000.0</v>
      </c>
      <c r="B112" s="35" t="s">
        <v>119</v>
      </c>
      <c r="C112" s="14"/>
      <c r="D112" s="48">
        <f t="shared" ref="D112:F112" si="30">D113</f>
        <v>50000</v>
      </c>
      <c r="E112" s="48" t="str">
        <f t="shared" si="30"/>
        <v/>
      </c>
      <c r="F112" s="48" t="str">
        <f t="shared" si="30"/>
        <v/>
      </c>
      <c r="G112" s="37">
        <f t="shared" si="3"/>
        <v>50000</v>
      </c>
      <c r="H112" s="2"/>
      <c r="I112" s="2"/>
    </row>
    <row r="113" ht="15.75" customHeight="1">
      <c r="A113" s="43">
        <v>515100.0</v>
      </c>
      <c r="B113" s="44" t="s">
        <v>121</v>
      </c>
      <c r="C113" s="14"/>
      <c r="D113" s="52">
        <v>50000.0</v>
      </c>
      <c r="E113" s="52"/>
      <c r="F113" s="50"/>
      <c r="G113" s="42">
        <f t="shared" si="3"/>
        <v>50000</v>
      </c>
      <c r="H113" s="2"/>
      <c r="I113" s="2"/>
    </row>
    <row r="114" ht="15.75" customHeight="1">
      <c r="A114" s="30">
        <v>520000.0</v>
      </c>
      <c r="B114" s="31" t="s">
        <v>122</v>
      </c>
      <c r="C114" s="14"/>
      <c r="D114" s="32">
        <f t="shared" ref="D114:F114" si="31">SUM(D115)</f>
        <v>0</v>
      </c>
      <c r="E114" s="32">
        <f t="shared" si="31"/>
        <v>0</v>
      </c>
      <c r="F114" s="32">
        <f t="shared" si="31"/>
        <v>0</v>
      </c>
      <c r="G114" s="33">
        <f t="shared" si="3"/>
        <v>0</v>
      </c>
      <c r="H114" s="2"/>
      <c r="I114" s="2"/>
    </row>
    <row r="115" ht="15.75" customHeight="1">
      <c r="A115" s="34">
        <v>523000.0</v>
      </c>
      <c r="B115" s="35" t="s">
        <v>123</v>
      </c>
      <c r="C115" s="14"/>
      <c r="D115" s="48">
        <f t="shared" ref="D115:F115" si="32">SUM(D116)</f>
        <v>0</v>
      </c>
      <c r="E115" s="48">
        <f t="shared" si="32"/>
        <v>0</v>
      </c>
      <c r="F115" s="48">
        <f t="shared" si="32"/>
        <v>0</v>
      </c>
      <c r="G115" s="37">
        <f t="shared" si="3"/>
        <v>0</v>
      </c>
      <c r="H115" s="2"/>
      <c r="I115" s="2"/>
    </row>
    <row r="116" ht="15.75" customHeight="1">
      <c r="A116" s="78">
        <v>523100.0</v>
      </c>
      <c r="B116" s="79" t="s">
        <v>124</v>
      </c>
      <c r="C116" s="14"/>
      <c r="D116" s="80"/>
      <c r="E116" s="80"/>
      <c r="F116" s="81"/>
      <c r="G116" s="82">
        <f t="shared" si="3"/>
        <v>0</v>
      </c>
      <c r="H116" s="2"/>
      <c r="I116" s="2"/>
    </row>
    <row r="117" ht="15.75" customHeight="1">
      <c r="A117" s="83" t="s">
        <v>125</v>
      </c>
      <c r="B117" s="84" t="s">
        <v>126</v>
      </c>
      <c r="C117" s="14"/>
      <c r="D117" s="85">
        <f t="shared" ref="D117:F117" si="33">D14+D102</f>
        <v>35690878</v>
      </c>
      <c r="E117" s="85">
        <f t="shared" si="33"/>
        <v>6931000</v>
      </c>
      <c r="F117" s="86">
        <f t="shared" si="33"/>
        <v>0</v>
      </c>
      <c r="G117" s="87">
        <f t="shared" si="3"/>
        <v>42621878</v>
      </c>
      <c r="H117" s="2"/>
      <c r="I117" s="2"/>
    </row>
    <row r="118" ht="15.75" customHeight="1">
      <c r="A118" s="6"/>
      <c r="B118" s="3" t="s">
        <v>127</v>
      </c>
      <c r="C118" s="2"/>
      <c r="D118" s="3"/>
      <c r="E118" s="3"/>
      <c r="F118" s="3"/>
      <c r="G118" s="4"/>
      <c r="H118" s="2"/>
      <c r="I118" s="2"/>
    </row>
    <row r="119" ht="15.75" customHeight="1"/>
    <row r="120" ht="15.75" customHeight="1"/>
    <row r="121" ht="15.75" customHeight="1">
      <c r="D121" s="88"/>
    </row>
    <row r="122" ht="15.75" customHeight="1">
      <c r="D122" s="88"/>
    </row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2:B13"/>
    <mergeCell ref="D12:D13"/>
    <mergeCell ref="E12:E13"/>
    <mergeCell ref="F12:F13"/>
    <mergeCell ref="G12:G13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2.25"/>
    <col customWidth="1" min="3" max="3" width="1.38"/>
    <col customWidth="1" min="4" max="4" width="11.13"/>
    <col customWidth="1" min="5" max="5" width="8.88"/>
    <col customWidth="1" min="6" max="6" width="9.88"/>
    <col customWidth="1" min="7" max="26" width="7.63"/>
  </cols>
  <sheetData>
    <row r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6">
      <c r="A6" s="3"/>
      <c r="B6" s="3" t="s">
        <v>0</v>
      </c>
      <c r="C6" s="2"/>
      <c r="D6" s="3"/>
      <c r="E6" s="3" t="s">
        <v>2</v>
      </c>
      <c r="F6" s="3"/>
      <c r="G6" s="4"/>
      <c r="H6" s="3"/>
      <c r="I6" s="3"/>
      <c r="J6" s="8"/>
      <c r="K6" s="3"/>
      <c r="L6" s="4"/>
      <c r="M6" s="2"/>
      <c r="N6" s="3"/>
      <c r="O6" s="3"/>
      <c r="P6" s="3"/>
      <c r="Q6" s="4"/>
      <c r="R6" s="2"/>
      <c r="S6" s="9"/>
    </row>
    <row r="7">
      <c r="A7" s="6"/>
      <c r="B7" s="6"/>
      <c r="C7" s="2"/>
      <c r="D7" s="6"/>
      <c r="E7" s="6"/>
      <c r="F7" s="6"/>
      <c r="G7" s="7"/>
      <c r="H7" s="6"/>
      <c r="I7" s="6"/>
      <c r="J7" s="10"/>
      <c r="K7" s="6"/>
      <c r="L7" s="7"/>
      <c r="M7" s="2"/>
      <c r="N7" s="6"/>
      <c r="O7" s="6"/>
      <c r="P7" s="6"/>
      <c r="Q7" s="7"/>
      <c r="R7" s="2"/>
      <c r="S7" s="11"/>
    </row>
    <row r="8">
      <c r="A8" s="6"/>
      <c r="B8" s="3" t="s">
        <v>5</v>
      </c>
      <c r="C8" s="2"/>
      <c r="D8" s="3"/>
      <c r="E8" s="6"/>
      <c r="F8" s="6"/>
      <c r="G8" s="7"/>
      <c r="H8" s="6"/>
      <c r="I8" s="6"/>
      <c r="J8" s="10"/>
      <c r="K8" s="6"/>
      <c r="L8" s="7"/>
      <c r="M8" s="2"/>
      <c r="N8" s="6"/>
      <c r="O8" s="6"/>
      <c r="P8" s="6"/>
      <c r="Q8" s="7"/>
      <c r="R8" s="2"/>
      <c r="S8" s="11"/>
    </row>
    <row r="10">
      <c r="A10" s="6"/>
      <c r="B10" s="3"/>
      <c r="C10" s="2"/>
      <c r="D10" s="3"/>
      <c r="E10" s="6"/>
      <c r="F10" s="6"/>
      <c r="G10" s="7"/>
      <c r="H10" s="6"/>
      <c r="I10" s="6"/>
    </row>
    <row r="11">
      <c r="A11" s="6"/>
      <c r="B11" s="6"/>
      <c r="C11" s="2"/>
      <c r="D11" s="6"/>
      <c r="E11" s="6"/>
      <c r="F11" s="6"/>
      <c r="G11" s="7"/>
      <c r="H11" s="6"/>
      <c r="I11" s="6"/>
    </row>
    <row r="12" ht="15.75" customHeight="1">
      <c r="A12" s="12" t="s">
        <v>7</v>
      </c>
      <c r="B12" s="13"/>
      <c r="C12" s="14"/>
      <c r="D12" s="16" t="s">
        <v>8</v>
      </c>
      <c r="E12" s="17" t="s">
        <v>25</v>
      </c>
      <c r="F12" s="18" t="s">
        <v>27</v>
      </c>
      <c r="G12" s="19" t="s">
        <v>28</v>
      </c>
      <c r="H12" s="2"/>
      <c r="I12" s="2"/>
    </row>
    <row r="13" ht="21.0" customHeight="1">
      <c r="A13" s="20"/>
      <c r="B13" s="21"/>
      <c r="C13" s="14"/>
      <c r="D13" s="22"/>
      <c r="E13" s="23"/>
      <c r="F13" s="24"/>
      <c r="G13" s="25"/>
      <c r="H13" s="2"/>
      <c r="I13" s="2"/>
    </row>
    <row r="14">
      <c r="A14" s="26">
        <v>400000.0</v>
      </c>
      <c r="B14" s="27" t="s">
        <v>16</v>
      </c>
      <c r="C14" s="14"/>
      <c r="D14" s="28">
        <f>SUM(D15+D32+D80+D84+D90+D92)</f>
        <v>0</v>
      </c>
      <c r="E14" s="28">
        <f t="shared" ref="E14:F14" si="1">E15+E32+E80+E84+E90+E92</f>
        <v>50144647.53</v>
      </c>
      <c r="F14" s="28">
        <f t="shared" si="1"/>
        <v>0</v>
      </c>
      <c r="G14" s="29">
        <f t="shared" ref="G14:G117" si="3">SUM(D14:F14)</f>
        <v>50144647.53</v>
      </c>
      <c r="H14" s="2"/>
      <c r="I14" s="2"/>
    </row>
    <row r="15">
      <c r="A15" s="30">
        <v>410000.0</v>
      </c>
      <c r="B15" s="31" t="s">
        <v>17</v>
      </c>
      <c r="C15" s="14"/>
      <c r="D15" s="32">
        <f t="shared" ref="D15:F15" si="2">SUM(D16+D18+D22+D24+D28+D30)</f>
        <v>0</v>
      </c>
      <c r="E15" s="32">
        <f t="shared" si="2"/>
        <v>0</v>
      </c>
      <c r="F15" s="32">
        <f t="shared" si="2"/>
        <v>0</v>
      </c>
      <c r="G15" s="33">
        <f t="shared" si="3"/>
        <v>0</v>
      </c>
      <c r="H15" s="2"/>
      <c r="I15" s="2"/>
    </row>
    <row r="16">
      <c r="A16" s="34">
        <v>411000.0</v>
      </c>
      <c r="B16" s="35" t="s">
        <v>18</v>
      </c>
      <c r="C16" s="14"/>
      <c r="D16" s="36" t="str">
        <f t="shared" ref="D16:F16" si="4">D17</f>
        <v/>
      </c>
      <c r="E16" s="36" t="str">
        <f t="shared" si="4"/>
        <v/>
      </c>
      <c r="F16" s="36" t="str">
        <f t="shared" si="4"/>
        <v/>
      </c>
      <c r="G16" s="37">
        <f t="shared" si="3"/>
        <v>0</v>
      </c>
      <c r="H16" s="2"/>
      <c r="I16" s="2"/>
    </row>
    <row r="17">
      <c r="A17" s="38">
        <v>411100.0</v>
      </c>
      <c r="B17" s="39" t="s">
        <v>19</v>
      </c>
      <c r="C17" s="14"/>
      <c r="D17" s="41"/>
      <c r="E17" s="41"/>
      <c r="F17" s="41"/>
      <c r="G17" s="42">
        <f t="shared" si="3"/>
        <v>0</v>
      </c>
      <c r="H17" s="2"/>
      <c r="I17" s="2"/>
    </row>
    <row r="18">
      <c r="A18" s="34">
        <v>412000.0</v>
      </c>
      <c r="B18" s="35" t="s">
        <v>20</v>
      </c>
      <c r="C18" s="14"/>
      <c r="D18" s="36">
        <f t="shared" ref="D18:F18" si="5">D19+D20+D21</f>
        <v>0</v>
      </c>
      <c r="E18" s="36">
        <f t="shared" si="5"/>
        <v>0</v>
      </c>
      <c r="F18" s="36">
        <f t="shared" si="5"/>
        <v>0</v>
      </c>
      <c r="G18" s="37">
        <f t="shared" si="3"/>
        <v>0</v>
      </c>
      <c r="H18" s="2"/>
      <c r="I18" s="2"/>
    </row>
    <row r="19">
      <c r="A19" s="43">
        <v>412100.0</v>
      </c>
      <c r="B19" s="44" t="s">
        <v>21</v>
      </c>
      <c r="C19" s="14"/>
      <c r="D19" s="41"/>
      <c r="E19" s="41"/>
      <c r="F19" s="41"/>
      <c r="G19" s="42">
        <f t="shared" si="3"/>
        <v>0</v>
      </c>
      <c r="H19" s="2"/>
      <c r="I19" s="2"/>
    </row>
    <row r="20">
      <c r="A20" s="43">
        <v>412200.0</v>
      </c>
      <c r="B20" s="44" t="s">
        <v>22</v>
      </c>
      <c r="C20" s="14"/>
      <c r="D20" s="41"/>
      <c r="E20" s="41"/>
      <c r="F20" s="41"/>
      <c r="G20" s="42">
        <f t="shared" si="3"/>
        <v>0</v>
      </c>
      <c r="H20" s="2"/>
      <c r="I20" s="2"/>
    </row>
    <row r="21" ht="15.75" customHeight="1">
      <c r="A21" s="43">
        <v>412300.0</v>
      </c>
      <c r="B21" s="44" t="s">
        <v>23</v>
      </c>
      <c r="C21" s="14"/>
      <c r="D21" s="41"/>
      <c r="E21" s="41"/>
      <c r="F21" s="41"/>
      <c r="G21" s="42">
        <f t="shared" si="3"/>
        <v>0</v>
      </c>
      <c r="H21" s="2"/>
      <c r="I21" s="2"/>
    </row>
    <row r="22" ht="15.75" customHeight="1">
      <c r="A22" s="34">
        <v>413000.0</v>
      </c>
      <c r="B22" s="35" t="s">
        <v>24</v>
      </c>
      <c r="C22" s="14"/>
      <c r="D22" s="36" t="str">
        <f t="shared" ref="D22:F22" si="6">D23</f>
        <v/>
      </c>
      <c r="E22" s="36" t="str">
        <f t="shared" si="6"/>
        <v/>
      </c>
      <c r="F22" s="36" t="str">
        <f t="shared" si="6"/>
        <v/>
      </c>
      <c r="G22" s="37">
        <f t="shared" si="3"/>
        <v>0</v>
      </c>
      <c r="H22" s="2"/>
      <c r="I22" s="2"/>
    </row>
    <row r="23" ht="15.75" customHeight="1">
      <c r="A23" s="43">
        <v>413100.0</v>
      </c>
      <c r="B23" s="44" t="s">
        <v>29</v>
      </c>
      <c r="C23" s="14"/>
      <c r="D23" s="46"/>
      <c r="E23" s="46"/>
      <c r="F23" s="41"/>
      <c r="G23" s="42">
        <f t="shared" si="3"/>
        <v>0</v>
      </c>
      <c r="H23" s="2"/>
      <c r="I23" s="2"/>
    </row>
    <row r="24" ht="15.75" customHeight="1">
      <c r="A24" s="34">
        <v>414000.0</v>
      </c>
      <c r="B24" s="35" t="s">
        <v>30</v>
      </c>
      <c r="C24" s="14"/>
      <c r="D24" s="36">
        <f t="shared" ref="D24:F24" si="7">D25+D26+D27</f>
        <v>0</v>
      </c>
      <c r="E24" s="36">
        <f t="shared" si="7"/>
        <v>0</v>
      </c>
      <c r="F24" s="36">
        <f t="shared" si="7"/>
        <v>0</v>
      </c>
      <c r="G24" s="37">
        <f t="shared" si="3"/>
        <v>0</v>
      </c>
      <c r="H24" s="2"/>
      <c r="I24" s="2"/>
    </row>
    <row r="25" ht="15.75" customHeight="1">
      <c r="A25" s="43">
        <v>414100.0</v>
      </c>
      <c r="B25" s="44" t="s">
        <v>31</v>
      </c>
      <c r="C25" s="14"/>
      <c r="D25" s="41"/>
      <c r="E25" s="41"/>
      <c r="F25" s="41"/>
      <c r="G25" s="42">
        <f t="shared" si="3"/>
        <v>0</v>
      </c>
      <c r="H25" s="2"/>
      <c r="I25" s="2"/>
    </row>
    <row r="26" ht="15.75" customHeight="1">
      <c r="A26" s="43">
        <v>414300.0</v>
      </c>
      <c r="B26" s="44" t="s">
        <v>32</v>
      </c>
      <c r="C26" s="14"/>
      <c r="D26" s="41"/>
      <c r="E26" s="41"/>
      <c r="F26" s="41"/>
      <c r="G26" s="42">
        <f t="shared" si="3"/>
        <v>0</v>
      </c>
      <c r="H26" s="2"/>
      <c r="I26" s="2"/>
    </row>
    <row r="27" ht="15.75" customHeight="1">
      <c r="A27" s="43">
        <v>414400.0</v>
      </c>
      <c r="B27" s="44" t="s">
        <v>33</v>
      </c>
      <c r="C27" s="14"/>
      <c r="D27" s="41"/>
      <c r="E27" s="41"/>
      <c r="F27" s="41"/>
      <c r="G27" s="42">
        <f t="shared" si="3"/>
        <v>0</v>
      </c>
      <c r="H27" s="2"/>
      <c r="I27" s="2"/>
    </row>
    <row r="28" ht="15.75" customHeight="1">
      <c r="A28" s="34">
        <v>415000.0</v>
      </c>
      <c r="B28" s="35" t="s">
        <v>34</v>
      </c>
      <c r="C28" s="14"/>
      <c r="D28" s="36" t="str">
        <f t="shared" ref="D28:F28" si="8">D29</f>
        <v/>
      </c>
      <c r="E28" s="36" t="str">
        <f t="shared" si="8"/>
        <v/>
      </c>
      <c r="F28" s="36" t="str">
        <f t="shared" si="8"/>
        <v/>
      </c>
      <c r="G28" s="37">
        <f t="shared" si="3"/>
        <v>0</v>
      </c>
      <c r="H28" s="2"/>
      <c r="I28" s="2"/>
    </row>
    <row r="29" ht="15.75" customHeight="1">
      <c r="A29" s="43">
        <v>415100.0</v>
      </c>
      <c r="B29" s="44" t="s">
        <v>35</v>
      </c>
      <c r="C29" s="14"/>
      <c r="D29" s="41"/>
      <c r="E29" s="41"/>
      <c r="F29" s="41"/>
      <c r="G29" s="42">
        <f t="shared" si="3"/>
        <v>0</v>
      </c>
      <c r="H29" s="2"/>
      <c r="I29" s="2"/>
    </row>
    <row r="30" ht="15.75" customHeight="1">
      <c r="A30" s="34">
        <v>416000.0</v>
      </c>
      <c r="B30" s="35" t="s">
        <v>36</v>
      </c>
      <c r="C30" s="14"/>
      <c r="D30" s="48" t="str">
        <f t="shared" ref="D30:F30" si="9">D31</f>
        <v/>
      </c>
      <c r="E30" s="48" t="str">
        <f t="shared" si="9"/>
        <v/>
      </c>
      <c r="F30" s="48" t="str">
        <f t="shared" si="9"/>
        <v/>
      </c>
      <c r="G30" s="37">
        <f t="shared" si="3"/>
        <v>0</v>
      </c>
      <c r="H30" s="2"/>
      <c r="I30" s="2"/>
    </row>
    <row r="31" ht="15.75" customHeight="1">
      <c r="A31" s="43">
        <v>416100.0</v>
      </c>
      <c r="B31" s="44" t="s">
        <v>37</v>
      </c>
      <c r="C31" s="14"/>
      <c r="D31" s="50"/>
      <c r="E31" s="50"/>
      <c r="F31" s="50"/>
      <c r="G31" s="42">
        <f t="shared" si="3"/>
        <v>0</v>
      </c>
      <c r="H31" s="2"/>
      <c r="I31" s="2"/>
    </row>
    <row r="32" ht="15.75" customHeight="1">
      <c r="A32" s="30">
        <v>420000.0</v>
      </c>
      <c r="B32" s="31" t="s">
        <v>38</v>
      </c>
      <c r="C32" s="14"/>
      <c r="D32" s="32">
        <f t="shared" ref="D32:F32" si="10">SUM(D33+D50+D55+D64+D69+D72)</f>
        <v>0</v>
      </c>
      <c r="E32" s="32">
        <f t="shared" si="10"/>
        <v>50144647.53</v>
      </c>
      <c r="F32" s="32">
        <f t="shared" si="10"/>
        <v>0</v>
      </c>
      <c r="G32" s="33">
        <f t="shared" si="3"/>
        <v>50144647.53</v>
      </c>
      <c r="H32" s="2"/>
      <c r="I32" s="2"/>
    </row>
    <row r="33" ht="15.75" customHeight="1">
      <c r="A33" s="34">
        <v>421000.0</v>
      </c>
      <c r="B33" s="35" t="s">
        <v>39</v>
      </c>
      <c r="C33" s="14"/>
      <c r="D33" s="48">
        <f t="shared" ref="D33:F33" si="11">SUM(D34:D49)</f>
        <v>0</v>
      </c>
      <c r="E33" s="48">
        <f t="shared" si="11"/>
        <v>0</v>
      </c>
      <c r="F33" s="48">
        <f t="shared" si="11"/>
        <v>0</v>
      </c>
      <c r="G33" s="37">
        <f t="shared" si="3"/>
        <v>0</v>
      </c>
      <c r="H33" s="2"/>
      <c r="I33" s="2"/>
    </row>
    <row r="34" ht="15.75" customHeight="1">
      <c r="A34" s="43">
        <v>421100.0</v>
      </c>
      <c r="B34" s="44" t="s">
        <v>40</v>
      </c>
      <c r="C34" s="14"/>
      <c r="D34" s="52"/>
      <c r="E34" s="50"/>
      <c r="F34" s="50"/>
      <c r="G34" s="42">
        <f t="shared" si="3"/>
        <v>0</v>
      </c>
      <c r="H34" s="2"/>
      <c r="I34" s="2"/>
    </row>
    <row r="35" ht="15.75" customHeight="1">
      <c r="A35" s="43">
        <v>421211.0</v>
      </c>
      <c r="B35" s="44" t="s">
        <v>42</v>
      </c>
      <c r="C35" s="14"/>
      <c r="D35" s="52"/>
      <c r="E35" s="50"/>
      <c r="F35" s="50"/>
      <c r="G35" s="42">
        <f t="shared" si="3"/>
        <v>0</v>
      </c>
      <c r="H35" s="2"/>
      <c r="I35" s="2"/>
    </row>
    <row r="36" ht="15.75" customHeight="1">
      <c r="A36" s="43">
        <v>421221.0</v>
      </c>
      <c r="B36" s="44" t="s">
        <v>43</v>
      </c>
      <c r="C36" s="14"/>
      <c r="D36" s="52"/>
      <c r="E36" s="50"/>
      <c r="F36" s="50"/>
      <c r="G36" s="42">
        <f t="shared" si="3"/>
        <v>0</v>
      </c>
      <c r="H36" s="2"/>
      <c r="I36" s="2"/>
    </row>
    <row r="37" ht="15.75" customHeight="1">
      <c r="A37" s="43">
        <v>421222.0</v>
      </c>
      <c r="B37" s="44" t="s">
        <v>44</v>
      </c>
      <c r="C37" s="14"/>
      <c r="D37" s="52"/>
      <c r="E37" s="50"/>
      <c r="F37" s="50"/>
      <c r="G37" s="42">
        <f t="shared" si="3"/>
        <v>0</v>
      </c>
      <c r="H37" s="2"/>
      <c r="I37" s="2"/>
    </row>
    <row r="38" ht="15.75" customHeight="1">
      <c r="A38" s="43">
        <v>421225.0</v>
      </c>
      <c r="B38" s="44" t="s">
        <v>45</v>
      </c>
      <c r="C38" s="14"/>
      <c r="D38" s="52"/>
      <c r="E38" s="50"/>
      <c r="F38" s="50"/>
      <c r="G38" s="42">
        <f t="shared" si="3"/>
        <v>0</v>
      </c>
      <c r="H38" s="2"/>
      <c r="I38" s="2"/>
    </row>
    <row r="39" ht="15.75" customHeight="1">
      <c r="A39" s="43">
        <v>421311.0</v>
      </c>
      <c r="B39" s="44" t="s">
        <v>46</v>
      </c>
      <c r="C39" s="14"/>
      <c r="D39" s="52"/>
      <c r="E39" s="50"/>
      <c r="F39" s="50"/>
      <c r="G39" s="42">
        <f t="shared" si="3"/>
        <v>0</v>
      </c>
      <c r="H39" s="2"/>
      <c r="I39" s="2"/>
    </row>
    <row r="40" ht="15.75" customHeight="1">
      <c r="A40" s="43">
        <v>421321.0</v>
      </c>
      <c r="B40" s="44" t="s">
        <v>47</v>
      </c>
      <c r="C40" s="14"/>
      <c r="D40" s="52"/>
      <c r="E40" s="50"/>
      <c r="F40" s="50"/>
      <c r="G40" s="42">
        <f t="shared" si="3"/>
        <v>0</v>
      </c>
      <c r="H40" s="2"/>
      <c r="I40" s="2"/>
    </row>
    <row r="41" ht="15.75" customHeight="1">
      <c r="A41" s="43">
        <v>421323.0</v>
      </c>
      <c r="B41" s="44" t="s">
        <v>48</v>
      </c>
      <c r="C41" s="14"/>
      <c r="D41" s="52"/>
      <c r="E41" s="50"/>
      <c r="F41" s="50"/>
      <c r="G41" s="42">
        <f t="shared" si="3"/>
        <v>0</v>
      </c>
      <c r="H41" s="2"/>
      <c r="I41" s="2"/>
    </row>
    <row r="42" ht="15.75" customHeight="1">
      <c r="A42" s="43">
        <v>421324.0</v>
      </c>
      <c r="B42" s="44" t="s">
        <v>49</v>
      </c>
      <c r="C42" s="14"/>
      <c r="D42" s="52"/>
      <c r="E42" s="50"/>
      <c r="F42" s="50"/>
      <c r="G42" s="42">
        <f t="shared" si="3"/>
        <v>0</v>
      </c>
      <c r="H42" s="2"/>
      <c r="I42" s="2"/>
    </row>
    <row r="43" ht="15.75" customHeight="1">
      <c r="A43" s="43">
        <v>421325.0</v>
      </c>
      <c r="B43" s="44" t="s">
        <v>50</v>
      </c>
      <c r="C43" s="14"/>
      <c r="D43" s="52"/>
      <c r="E43" s="50"/>
      <c r="F43" s="50"/>
      <c r="G43" s="42">
        <f t="shared" si="3"/>
        <v>0</v>
      </c>
      <c r="H43" s="2"/>
      <c r="I43" s="2"/>
    </row>
    <row r="44" ht="15.75" customHeight="1">
      <c r="A44" s="43">
        <v>421391.0</v>
      </c>
      <c r="B44" s="44" t="s">
        <v>51</v>
      </c>
      <c r="C44" s="14"/>
      <c r="D44" s="52"/>
      <c r="E44" s="50"/>
      <c r="F44" s="50"/>
      <c r="G44" s="42">
        <f t="shared" si="3"/>
        <v>0</v>
      </c>
      <c r="H44" s="2"/>
      <c r="I44" s="2"/>
    </row>
    <row r="45" ht="15.75" customHeight="1">
      <c r="A45" s="43">
        <v>421400.0</v>
      </c>
      <c r="B45" s="44" t="s">
        <v>52</v>
      </c>
      <c r="C45" s="14"/>
      <c r="D45" s="52"/>
      <c r="E45" s="50"/>
      <c r="F45" s="50"/>
      <c r="G45" s="42">
        <f t="shared" si="3"/>
        <v>0</v>
      </c>
      <c r="H45" s="2"/>
      <c r="I45" s="2"/>
    </row>
    <row r="46" ht="15.75" customHeight="1">
      <c r="A46" s="43">
        <v>421500.0</v>
      </c>
      <c r="B46" s="44" t="s">
        <v>53</v>
      </c>
      <c r="C46" s="14"/>
      <c r="D46" s="52"/>
      <c r="E46" s="50"/>
      <c r="F46" s="50"/>
      <c r="G46" s="42">
        <f t="shared" si="3"/>
        <v>0</v>
      </c>
      <c r="H46" s="2"/>
      <c r="I46" s="2"/>
    </row>
    <row r="47" ht="15.75" customHeight="1">
      <c r="A47" s="43">
        <v>421600.0</v>
      </c>
      <c r="B47" s="44" t="s">
        <v>54</v>
      </c>
      <c r="C47" s="14"/>
      <c r="D47" s="52"/>
      <c r="E47" s="50"/>
      <c r="F47" s="50"/>
      <c r="G47" s="42">
        <f t="shared" si="3"/>
        <v>0</v>
      </c>
      <c r="H47" s="2"/>
      <c r="I47" s="2"/>
    </row>
    <row r="48" ht="15.75" customHeight="1">
      <c r="A48" s="43">
        <v>421629.0</v>
      </c>
      <c r="B48" s="44" t="s">
        <v>55</v>
      </c>
      <c r="C48" s="14"/>
      <c r="D48" s="52"/>
      <c r="E48" s="50"/>
      <c r="F48" s="50"/>
      <c r="G48" s="42">
        <f t="shared" si="3"/>
        <v>0</v>
      </c>
      <c r="H48" s="2"/>
      <c r="I48" s="2"/>
    </row>
    <row r="49" ht="15.75" customHeight="1">
      <c r="A49" s="43">
        <v>421900.0</v>
      </c>
      <c r="B49" s="44" t="s">
        <v>56</v>
      </c>
      <c r="C49" s="14"/>
      <c r="D49" s="55"/>
      <c r="E49" s="50"/>
      <c r="F49" s="50"/>
      <c r="G49" s="42">
        <f t="shared" si="3"/>
        <v>0</v>
      </c>
      <c r="H49" s="2"/>
      <c r="I49" s="2"/>
    </row>
    <row r="50" ht="15.75" customHeight="1">
      <c r="A50" s="34">
        <v>422000.0</v>
      </c>
      <c r="B50" s="35" t="s">
        <v>57</v>
      </c>
      <c r="C50" s="14"/>
      <c r="D50" s="48">
        <f t="shared" ref="D50:F50" si="12">D51+D52+D53+D54</f>
        <v>0</v>
      </c>
      <c r="E50" s="48">
        <f t="shared" si="12"/>
        <v>0</v>
      </c>
      <c r="F50" s="48">
        <f t="shared" si="12"/>
        <v>0</v>
      </c>
      <c r="G50" s="37">
        <f t="shared" si="3"/>
        <v>0</v>
      </c>
      <c r="H50" s="2"/>
      <c r="I50" s="2"/>
    </row>
    <row r="51" ht="15.75" customHeight="1">
      <c r="A51" s="43">
        <v>422100.0</v>
      </c>
      <c r="B51" s="44" t="s">
        <v>58</v>
      </c>
      <c r="C51" s="14"/>
      <c r="D51" s="55"/>
      <c r="E51" s="55"/>
      <c r="F51" s="50"/>
      <c r="G51" s="42">
        <f t="shared" si="3"/>
        <v>0</v>
      </c>
      <c r="H51" s="2"/>
      <c r="I51" s="2"/>
    </row>
    <row r="52" ht="15.75" customHeight="1">
      <c r="A52" s="43">
        <v>422200.0</v>
      </c>
      <c r="B52" s="44" t="s">
        <v>59</v>
      </c>
      <c r="C52" s="14"/>
      <c r="D52" s="55"/>
      <c r="E52" s="55"/>
      <c r="F52" s="50"/>
      <c r="G52" s="42">
        <f t="shared" si="3"/>
        <v>0</v>
      </c>
      <c r="H52" s="2"/>
      <c r="I52" s="2"/>
    </row>
    <row r="53" ht="15.75" customHeight="1">
      <c r="A53" s="43">
        <v>422300.0</v>
      </c>
      <c r="B53" s="44" t="s">
        <v>60</v>
      </c>
      <c r="C53" s="14"/>
      <c r="D53" s="55"/>
      <c r="E53" s="55"/>
      <c r="F53" s="50"/>
      <c r="G53" s="42">
        <f t="shared" si="3"/>
        <v>0</v>
      </c>
      <c r="H53" s="2"/>
      <c r="I53" s="2"/>
    </row>
    <row r="54" ht="15.75" customHeight="1">
      <c r="A54" s="43">
        <v>422900.0</v>
      </c>
      <c r="B54" s="44" t="s">
        <v>61</v>
      </c>
      <c r="C54" s="14"/>
      <c r="D54" s="55"/>
      <c r="E54" s="55"/>
      <c r="F54" s="50"/>
      <c r="G54" s="42">
        <f t="shared" si="3"/>
        <v>0</v>
      </c>
      <c r="H54" s="2"/>
      <c r="I54" s="2"/>
    </row>
    <row r="55" ht="15.75" customHeight="1">
      <c r="A55" s="34">
        <v>423000.0</v>
      </c>
      <c r="B55" s="35" t="s">
        <v>62</v>
      </c>
      <c r="C55" s="14"/>
      <c r="D55" s="48">
        <f t="shared" ref="D55:F55" si="13">D56+D57+D58+D59+D60+D61+D62+D63</f>
        <v>0</v>
      </c>
      <c r="E55" s="48">
        <f t="shared" si="13"/>
        <v>0</v>
      </c>
      <c r="F55" s="48">
        <f t="shared" si="13"/>
        <v>0</v>
      </c>
      <c r="G55" s="37">
        <f t="shared" si="3"/>
        <v>0</v>
      </c>
      <c r="H55" s="2"/>
      <c r="I55" s="2"/>
    </row>
    <row r="56" ht="15.75" customHeight="1">
      <c r="A56" s="43">
        <v>423100.0</v>
      </c>
      <c r="B56" s="44" t="s">
        <v>63</v>
      </c>
      <c r="C56" s="14"/>
      <c r="D56" s="55"/>
      <c r="E56" s="55"/>
      <c r="F56" s="50"/>
      <c r="G56" s="42">
        <f t="shared" si="3"/>
        <v>0</v>
      </c>
      <c r="H56" s="2"/>
      <c r="I56" s="2"/>
    </row>
    <row r="57" ht="15.75" customHeight="1">
      <c r="A57" s="43">
        <v>423200.0</v>
      </c>
      <c r="B57" s="44" t="s">
        <v>64</v>
      </c>
      <c r="C57" s="14"/>
      <c r="D57" s="55"/>
      <c r="E57" s="55"/>
      <c r="F57" s="50"/>
      <c r="G57" s="42">
        <f t="shared" si="3"/>
        <v>0</v>
      </c>
      <c r="H57" s="2"/>
      <c r="I57" s="2"/>
    </row>
    <row r="58" ht="15.75" customHeight="1">
      <c r="A58" s="43">
        <v>423300.0</v>
      </c>
      <c r="B58" s="44" t="s">
        <v>65</v>
      </c>
      <c r="C58" s="14"/>
      <c r="D58" s="55"/>
      <c r="E58" s="55"/>
      <c r="F58" s="50"/>
      <c r="G58" s="42">
        <f t="shared" si="3"/>
        <v>0</v>
      </c>
      <c r="H58" s="2"/>
      <c r="I58" s="2"/>
    </row>
    <row r="59" ht="15.75" customHeight="1">
      <c r="A59" s="43">
        <v>423400.0</v>
      </c>
      <c r="B59" s="44" t="s">
        <v>66</v>
      </c>
      <c r="C59" s="14"/>
      <c r="D59" s="55"/>
      <c r="E59" s="55"/>
      <c r="F59" s="50"/>
      <c r="G59" s="42">
        <f t="shared" si="3"/>
        <v>0</v>
      </c>
      <c r="H59" s="2"/>
      <c r="I59" s="2"/>
    </row>
    <row r="60" ht="15.75" customHeight="1">
      <c r="A60" s="43">
        <v>423500.0</v>
      </c>
      <c r="B60" s="44" t="s">
        <v>67</v>
      </c>
      <c r="C60" s="14"/>
      <c r="D60" s="52"/>
      <c r="E60" s="52"/>
      <c r="F60" s="50"/>
      <c r="G60" s="42">
        <f t="shared" si="3"/>
        <v>0</v>
      </c>
      <c r="H60" s="2"/>
      <c r="I60" s="2"/>
    </row>
    <row r="61" ht="15.75" customHeight="1">
      <c r="A61" s="43">
        <v>423600.0</v>
      </c>
      <c r="B61" s="44" t="s">
        <v>68</v>
      </c>
      <c r="C61" s="14"/>
      <c r="D61" s="55"/>
      <c r="E61" s="55"/>
      <c r="F61" s="50"/>
      <c r="G61" s="42">
        <f t="shared" si="3"/>
        <v>0</v>
      </c>
      <c r="H61" s="2"/>
      <c r="I61" s="2"/>
    </row>
    <row r="62" ht="15.75" customHeight="1">
      <c r="A62" s="43">
        <v>423700.0</v>
      </c>
      <c r="B62" s="44" t="s">
        <v>69</v>
      </c>
      <c r="C62" s="14"/>
      <c r="D62" s="55"/>
      <c r="E62" s="55"/>
      <c r="F62" s="50"/>
      <c r="G62" s="42">
        <f t="shared" si="3"/>
        <v>0</v>
      </c>
      <c r="H62" s="2"/>
      <c r="I62" s="2"/>
    </row>
    <row r="63" ht="15.75" customHeight="1">
      <c r="A63" s="43">
        <v>423900.0</v>
      </c>
      <c r="B63" s="44" t="s">
        <v>70</v>
      </c>
      <c r="C63" s="14"/>
      <c r="D63" s="55"/>
      <c r="E63" s="55"/>
      <c r="F63" s="50"/>
      <c r="G63" s="42">
        <f t="shared" si="3"/>
        <v>0</v>
      </c>
      <c r="H63" s="2"/>
      <c r="I63" s="2"/>
    </row>
    <row r="64" ht="15.75" customHeight="1">
      <c r="A64" s="34">
        <v>424000.0</v>
      </c>
      <c r="B64" s="35" t="s">
        <v>71</v>
      </c>
      <c r="C64" s="14"/>
      <c r="D64" s="48">
        <f t="shared" ref="D64:F64" si="14">D65+D66+D67+D68</f>
        <v>0</v>
      </c>
      <c r="E64" s="48">
        <f t="shared" si="14"/>
        <v>48504647.53</v>
      </c>
      <c r="F64" s="48">
        <f t="shared" si="14"/>
        <v>0</v>
      </c>
      <c r="G64" s="37">
        <f t="shared" si="3"/>
        <v>48504647.53</v>
      </c>
      <c r="H64" s="2"/>
      <c r="I64" s="2"/>
    </row>
    <row r="65" ht="15.75" customHeight="1">
      <c r="A65" s="43">
        <v>424200.0</v>
      </c>
      <c r="B65" s="44" t="s">
        <v>72</v>
      </c>
      <c r="C65" s="14"/>
      <c r="D65" s="52"/>
      <c r="E65" s="53">
        <v>4024647.53</v>
      </c>
      <c r="F65" s="50"/>
      <c r="G65" s="42">
        <f t="shared" si="3"/>
        <v>4024647.53</v>
      </c>
      <c r="H65" s="2"/>
      <c r="I65" s="2"/>
    </row>
    <row r="66" ht="15.75" customHeight="1">
      <c r="A66" s="43">
        <v>424300.0</v>
      </c>
      <c r="B66" s="44" t="s">
        <v>73</v>
      </c>
      <c r="C66" s="14"/>
      <c r="D66" s="55"/>
      <c r="E66" s="56"/>
      <c r="F66" s="50"/>
      <c r="G66" s="42">
        <f t="shared" si="3"/>
        <v>0</v>
      </c>
      <c r="H66" s="2"/>
      <c r="I66" s="2"/>
    </row>
    <row r="67" ht="15.75" customHeight="1">
      <c r="A67" s="43">
        <v>424600.0</v>
      </c>
      <c r="B67" s="44" t="s">
        <v>74</v>
      </c>
      <c r="C67" s="14"/>
      <c r="D67" s="55"/>
      <c r="E67" s="56"/>
      <c r="F67" s="50"/>
      <c r="G67" s="42">
        <f t="shared" si="3"/>
        <v>0</v>
      </c>
      <c r="H67" s="2"/>
      <c r="I67" s="2"/>
    </row>
    <row r="68" ht="15.75" customHeight="1">
      <c r="A68" s="43">
        <v>424900.0</v>
      </c>
      <c r="B68" s="44" t="s">
        <v>75</v>
      </c>
      <c r="C68" s="14"/>
      <c r="D68" s="55"/>
      <c r="E68" s="57">
        <v>4.448E7</v>
      </c>
      <c r="F68" s="50"/>
      <c r="G68" s="42">
        <f t="shared" si="3"/>
        <v>44480000</v>
      </c>
      <c r="H68" s="2"/>
      <c r="I68" s="2"/>
    </row>
    <row r="69" ht="15.75" customHeight="1">
      <c r="A69" s="34">
        <v>425000.0</v>
      </c>
      <c r="B69" s="35" t="s">
        <v>76</v>
      </c>
      <c r="C69" s="14"/>
      <c r="D69" s="48">
        <f t="shared" ref="D69:F69" si="15">D70+D71</f>
        <v>0</v>
      </c>
      <c r="E69" s="48">
        <f t="shared" si="15"/>
        <v>1640000</v>
      </c>
      <c r="F69" s="48">
        <f t="shared" si="15"/>
        <v>0</v>
      </c>
      <c r="G69" s="37">
        <f t="shared" si="3"/>
        <v>1640000</v>
      </c>
      <c r="H69" s="2"/>
      <c r="I69" s="2"/>
    </row>
    <row r="70" ht="15.75" customHeight="1">
      <c r="A70" s="43">
        <v>425100.0</v>
      </c>
      <c r="B70" s="44" t="s">
        <v>77</v>
      </c>
      <c r="C70" s="14"/>
      <c r="D70" s="52"/>
      <c r="E70" s="53">
        <v>1640000.0</v>
      </c>
      <c r="F70" s="50"/>
      <c r="G70" s="42">
        <f t="shared" si="3"/>
        <v>1640000</v>
      </c>
      <c r="H70" s="2"/>
      <c r="I70" s="2"/>
    </row>
    <row r="71" ht="15.75" customHeight="1">
      <c r="A71" s="43">
        <v>425200.0</v>
      </c>
      <c r="B71" s="44" t="s">
        <v>78</v>
      </c>
      <c r="C71" s="14"/>
      <c r="D71" s="55"/>
      <c r="E71" s="55"/>
      <c r="F71" s="50"/>
      <c r="G71" s="42">
        <f t="shared" si="3"/>
        <v>0</v>
      </c>
      <c r="H71" s="2"/>
      <c r="I71" s="2"/>
    </row>
    <row r="72" ht="15.75" customHeight="1">
      <c r="A72" s="34">
        <v>426000.0</v>
      </c>
      <c r="B72" s="35" t="s">
        <v>79</v>
      </c>
      <c r="C72" s="14"/>
      <c r="D72" s="48">
        <f t="shared" ref="D72:F72" si="16">SUM(D73:D79)</f>
        <v>0</v>
      </c>
      <c r="E72" s="48">
        <f t="shared" si="16"/>
        <v>0</v>
      </c>
      <c r="F72" s="48">
        <f t="shared" si="16"/>
        <v>0</v>
      </c>
      <c r="G72" s="37">
        <f t="shared" si="3"/>
        <v>0</v>
      </c>
      <c r="H72" s="2"/>
      <c r="I72" s="2"/>
    </row>
    <row r="73" ht="15.75" customHeight="1">
      <c r="A73" s="43">
        <v>426100.0</v>
      </c>
      <c r="B73" s="44" t="s">
        <v>80</v>
      </c>
      <c r="C73" s="14"/>
      <c r="D73" s="55"/>
      <c r="E73" s="55"/>
      <c r="F73" s="50"/>
      <c r="G73" s="42">
        <f t="shared" si="3"/>
        <v>0</v>
      </c>
      <c r="H73" s="2"/>
      <c r="I73" s="2"/>
    </row>
    <row r="74" ht="15.75" customHeight="1">
      <c r="A74" s="43">
        <v>426300.0</v>
      </c>
      <c r="B74" s="44" t="s">
        <v>81</v>
      </c>
      <c r="C74" s="14"/>
      <c r="D74" s="55"/>
      <c r="E74" s="55"/>
      <c r="F74" s="50"/>
      <c r="G74" s="42">
        <f t="shared" si="3"/>
        <v>0</v>
      </c>
      <c r="H74" s="2"/>
      <c r="I74" s="2"/>
    </row>
    <row r="75" ht="15.75" customHeight="1">
      <c r="A75" s="43">
        <v>426400.0</v>
      </c>
      <c r="B75" s="44" t="s">
        <v>82</v>
      </c>
      <c r="C75" s="14"/>
      <c r="D75" s="55"/>
      <c r="E75" s="55"/>
      <c r="F75" s="50"/>
      <c r="G75" s="42">
        <f t="shared" si="3"/>
        <v>0</v>
      </c>
      <c r="H75" s="2"/>
      <c r="I75" s="2"/>
    </row>
    <row r="76" ht="15.75" customHeight="1">
      <c r="A76" s="43">
        <v>426500.0</v>
      </c>
      <c r="B76" s="44" t="s">
        <v>83</v>
      </c>
      <c r="C76" s="14"/>
      <c r="D76" s="55"/>
      <c r="E76" s="55"/>
      <c r="F76" s="50"/>
      <c r="G76" s="42">
        <f t="shared" si="3"/>
        <v>0</v>
      </c>
      <c r="H76" s="2"/>
      <c r="I76" s="2"/>
    </row>
    <row r="77" ht="15.75" customHeight="1">
      <c r="A77" s="43">
        <v>426600.0</v>
      </c>
      <c r="B77" s="44" t="s">
        <v>84</v>
      </c>
      <c r="C77" s="14"/>
      <c r="D77" s="55"/>
      <c r="E77" s="55"/>
      <c r="F77" s="50"/>
      <c r="G77" s="42">
        <f t="shared" si="3"/>
        <v>0</v>
      </c>
      <c r="H77" s="2"/>
      <c r="I77" s="2"/>
    </row>
    <row r="78" ht="15.75" customHeight="1">
      <c r="A78" s="43">
        <v>426800.0</v>
      </c>
      <c r="B78" s="44" t="s">
        <v>85</v>
      </c>
      <c r="C78" s="14"/>
      <c r="D78" s="55"/>
      <c r="E78" s="55"/>
      <c r="F78" s="50"/>
      <c r="G78" s="42">
        <f t="shared" si="3"/>
        <v>0</v>
      </c>
      <c r="H78" s="2"/>
      <c r="I78" s="2"/>
    </row>
    <row r="79" ht="15.75" customHeight="1">
      <c r="A79" s="43">
        <v>426900.0</v>
      </c>
      <c r="B79" s="44" t="s">
        <v>86</v>
      </c>
      <c r="C79" s="14"/>
      <c r="D79" s="52"/>
      <c r="E79" s="52"/>
      <c r="F79" s="50"/>
      <c r="G79" s="42">
        <f t="shared" si="3"/>
        <v>0</v>
      </c>
      <c r="H79" s="2"/>
      <c r="I79" s="2"/>
    </row>
    <row r="80" ht="15.75" customHeight="1">
      <c r="A80" s="30">
        <v>430000.0</v>
      </c>
      <c r="B80" s="31" t="s">
        <v>87</v>
      </c>
      <c r="C80" s="14"/>
      <c r="D80" s="32">
        <f t="shared" ref="D80:F80" si="17">D81</f>
        <v>0</v>
      </c>
      <c r="E80" s="32">
        <f t="shared" si="17"/>
        <v>0</v>
      </c>
      <c r="F80" s="32">
        <f t="shared" si="17"/>
        <v>0</v>
      </c>
      <c r="G80" s="33">
        <f t="shared" si="3"/>
        <v>0</v>
      </c>
      <c r="H80" s="2"/>
      <c r="I80" s="2"/>
    </row>
    <row r="81" ht="15.75" customHeight="1">
      <c r="A81" s="34">
        <v>431000.0</v>
      </c>
      <c r="B81" s="35" t="s">
        <v>87</v>
      </c>
      <c r="C81" s="14"/>
      <c r="D81" s="48">
        <f t="shared" ref="D81:F81" si="18">D82+D83</f>
        <v>0</v>
      </c>
      <c r="E81" s="48">
        <f t="shared" si="18"/>
        <v>0</v>
      </c>
      <c r="F81" s="48">
        <f t="shared" si="18"/>
        <v>0</v>
      </c>
      <c r="G81" s="37">
        <f t="shared" si="3"/>
        <v>0</v>
      </c>
      <c r="H81" s="2"/>
      <c r="I81" s="2"/>
    </row>
    <row r="82" ht="15.75" customHeight="1">
      <c r="A82" s="43">
        <v>431100.0</v>
      </c>
      <c r="B82" s="44" t="s">
        <v>88</v>
      </c>
      <c r="C82" s="14"/>
      <c r="D82" s="55"/>
      <c r="E82" s="55"/>
      <c r="F82" s="50"/>
      <c r="G82" s="42">
        <f t="shared" si="3"/>
        <v>0</v>
      </c>
      <c r="H82" s="2"/>
      <c r="I82" s="2"/>
    </row>
    <row r="83" ht="15.75" customHeight="1">
      <c r="A83" s="43">
        <v>431200.0</v>
      </c>
      <c r="B83" s="44" t="s">
        <v>89</v>
      </c>
      <c r="C83" s="14"/>
      <c r="D83" s="55"/>
      <c r="E83" s="55"/>
      <c r="F83" s="50"/>
      <c r="G83" s="42">
        <f t="shared" si="3"/>
        <v>0</v>
      </c>
      <c r="H83" s="2"/>
      <c r="I83" s="2"/>
    </row>
    <row r="84" ht="15.75" customHeight="1">
      <c r="A84" s="30">
        <v>444000.0</v>
      </c>
      <c r="B84" s="31" t="s">
        <v>90</v>
      </c>
      <c r="C84" s="14"/>
      <c r="D84" s="58">
        <f t="shared" ref="D84:F84" si="19">SUM(D85:D89)</f>
        <v>0</v>
      </c>
      <c r="E84" s="58">
        <f t="shared" si="19"/>
        <v>0</v>
      </c>
      <c r="F84" s="58">
        <f t="shared" si="19"/>
        <v>0</v>
      </c>
      <c r="G84" s="33">
        <f t="shared" si="3"/>
        <v>0</v>
      </c>
      <c r="H84" s="2"/>
      <c r="I84" s="2"/>
    </row>
    <row r="85" ht="15.75" customHeight="1">
      <c r="A85" s="59">
        <v>441100.0</v>
      </c>
      <c r="B85" s="60" t="s">
        <v>91</v>
      </c>
      <c r="C85" s="14"/>
      <c r="D85" s="52"/>
      <c r="E85" s="52"/>
      <c r="F85" s="50"/>
      <c r="G85" s="42">
        <f t="shared" si="3"/>
        <v>0</v>
      </c>
      <c r="H85" s="2"/>
      <c r="I85" s="2"/>
    </row>
    <row r="86" ht="15.75" customHeight="1">
      <c r="A86" s="61">
        <v>441400.0</v>
      </c>
      <c r="B86" s="62" t="s">
        <v>92</v>
      </c>
      <c r="C86" s="14"/>
      <c r="D86" s="52"/>
      <c r="E86" s="52"/>
      <c r="F86" s="50"/>
      <c r="G86" s="42">
        <f t="shared" si="3"/>
        <v>0</v>
      </c>
      <c r="H86" s="2"/>
      <c r="I86" s="2"/>
    </row>
    <row r="87" ht="15.75" customHeight="1">
      <c r="A87" s="63">
        <v>444100.0</v>
      </c>
      <c r="B87" s="62" t="s">
        <v>93</v>
      </c>
      <c r="C87" s="14"/>
      <c r="D87" s="52"/>
      <c r="E87" s="52"/>
      <c r="F87" s="50"/>
      <c r="G87" s="42">
        <f t="shared" si="3"/>
        <v>0</v>
      </c>
      <c r="H87" s="2"/>
      <c r="I87" s="2"/>
    </row>
    <row r="88" ht="15.75" customHeight="1">
      <c r="A88" s="63">
        <v>444200.0</v>
      </c>
      <c r="B88" s="62" t="s">
        <v>94</v>
      </c>
      <c r="C88" s="14"/>
      <c r="D88" s="52"/>
      <c r="E88" s="52"/>
      <c r="F88" s="50"/>
      <c r="G88" s="42">
        <f t="shared" si="3"/>
        <v>0</v>
      </c>
      <c r="H88" s="2"/>
      <c r="I88" s="64"/>
    </row>
    <row r="89" ht="15.75" customHeight="1">
      <c r="A89" s="65">
        <v>444300.0</v>
      </c>
      <c r="B89" s="66" t="s">
        <v>95</v>
      </c>
      <c r="C89" s="14"/>
      <c r="D89" s="67"/>
      <c r="E89" s="68"/>
      <c r="F89" s="69"/>
      <c r="G89" s="42">
        <f t="shared" si="3"/>
        <v>0</v>
      </c>
      <c r="H89" s="2"/>
      <c r="I89" s="2"/>
    </row>
    <row r="90" ht="15.75" customHeight="1">
      <c r="A90" s="70">
        <v>460000.0</v>
      </c>
      <c r="B90" s="71" t="s">
        <v>96</v>
      </c>
      <c r="C90" s="14"/>
      <c r="D90" s="32" t="str">
        <f t="shared" ref="D90:F90" si="20">D91</f>
        <v/>
      </c>
      <c r="E90" s="32" t="str">
        <f t="shared" si="20"/>
        <v/>
      </c>
      <c r="F90" s="32" t="str">
        <f t="shared" si="20"/>
        <v/>
      </c>
      <c r="G90" s="33">
        <f t="shared" si="3"/>
        <v>0</v>
      </c>
      <c r="H90" s="2"/>
      <c r="I90" s="2"/>
    </row>
    <row r="91" ht="15.75" customHeight="1">
      <c r="A91" s="43">
        <v>465112.0</v>
      </c>
      <c r="B91" s="44" t="s">
        <v>97</v>
      </c>
      <c r="C91" s="14"/>
      <c r="D91" s="52"/>
      <c r="E91" s="52"/>
      <c r="F91" s="50"/>
      <c r="G91" s="42">
        <f t="shared" si="3"/>
        <v>0</v>
      </c>
      <c r="H91" s="2"/>
      <c r="I91" s="2"/>
    </row>
    <row r="92" ht="15.75" customHeight="1">
      <c r="A92" s="30">
        <v>480000.0</v>
      </c>
      <c r="B92" s="31" t="s">
        <v>98</v>
      </c>
      <c r="C92" s="14"/>
      <c r="D92" s="32">
        <f t="shared" ref="D92:F92" si="21">SUM(D93+D95+D98+D100)</f>
        <v>0</v>
      </c>
      <c r="E92" s="32">
        <f t="shared" si="21"/>
        <v>0</v>
      </c>
      <c r="F92" s="32">
        <f t="shared" si="21"/>
        <v>0</v>
      </c>
      <c r="G92" s="33">
        <f t="shared" si="3"/>
        <v>0</v>
      </c>
      <c r="H92" s="2"/>
      <c r="I92" s="2"/>
    </row>
    <row r="93" ht="15.75" customHeight="1">
      <c r="A93" s="34">
        <v>481000.0</v>
      </c>
      <c r="B93" s="35" t="s">
        <v>99</v>
      </c>
      <c r="C93" s="14"/>
      <c r="D93" s="36" t="str">
        <f t="shared" ref="D93:F93" si="22">D94</f>
        <v/>
      </c>
      <c r="E93" s="36" t="str">
        <f t="shared" si="22"/>
        <v/>
      </c>
      <c r="F93" s="36" t="str">
        <f t="shared" si="22"/>
        <v/>
      </c>
      <c r="G93" s="37">
        <f t="shared" si="3"/>
        <v>0</v>
      </c>
      <c r="H93" s="2"/>
      <c r="I93" s="2"/>
    </row>
    <row r="94" ht="15.75" customHeight="1">
      <c r="A94" s="72">
        <v>481900.0</v>
      </c>
      <c r="B94" s="73" t="s">
        <v>100</v>
      </c>
      <c r="C94" s="14"/>
      <c r="D94" s="52"/>
      <c r="E94" s="52"/>
      <c r="F94" s="50"/>
      <c r="G94" s="42">
        <f t="shared" si="3"/>
        <v>0</v>
      </c>
      <c r="H94" s="2"/>
      <c r="I94" s="2"/>
    </row>
    <row r="95" ht="15.75" customHeight="1">
      <c r="A95" s="34">
        <v>482000.0</v>
      </c>
      <c r="B95" s="35" t="s">
        <v>101</v>
      </c>
      <c r="C95" s="14"/>
      <c r="D95" s="48">
        <f t="shared" ref="D95:F95" si="23">D96+D97</f>
        <v>0</v>
      </c>
      <c r="E95" s="48">
        <f t="shared" si="23"/>
        <v>0</v>
      </c>
      <c r="F95" s="48">
        <f t="shared" si="23"/>
        <v>0</v>
      </c>
      <c r="G95" s="37">
        <f t="shared" si="3"/>
        <v>0</v>
      </c>
      <c r="H95" s="2"/>
      <c r="I95" s="2"/>
    </row>
    <row r="96" ht="15.75" customHeight="1">
      <c r="A96" s="43">
        <v>482100.0</v>
      </c>
      <c r="B96" s="44" t="s">
        <v>102</v>
      </c>
      <c r="C96" s="14"/>
      <c r="D96" s="46"/>
      <c r="E96" s="46"/>
      <c r="F96" s="41"/>
      <c r="G96" s="42">
        <f t="shared" si="3"/>
        <v>0</v>
      </c>
      <c r="H96" s="2"/>
      <c r="I96" s="2"/>
    </row>
    <row r="97" ht="15.75" customHeight="1">
      <c r="A97" s="43">
        <v>482200.0</v>
      </c>
      <c r="B97" s="44" t="s">
        <v>103</v>
      </c>
      <c r="C97" s="14"/>
      <c r="D97" s="46"/>
      <c r="E97" s="46"/>
      <c r="F97" s="41"/>
      <c r="G97" s="42">
        <f t="shared" si="3"/>
        <v>0</v>
      </c>
      <c r="H97" s="2"/>
      <c r="I97" s="2"/>
    </row>
    <row r="98" ht="15.75" customHeight="1">
      <c r="A98" s="34">
        <v>483000.0</v>
      </c>
      <c r="B98" s="35" t="s">
        <v>104</v>
      </c>
      <c r="C98" s="14"/>
      <c r="D98" s="48" t="str">
        <f t="shared" ref="D98:F98" si="24">D99</f>
        <v/>
      </c>
      <c r="E98" s="48" t="str">
        <f t="shared" si="24"/>
        <v/>
      </c>
      <c r="F98" s="48" t="str">
        <f t="shared" si="24"/>
        <v/>
      </c>
      <c r="G98" s="37">
        <f t="shared" si="3"/>
        <v>0</v>
      </c>
      <c r="H98" s="2"/>
      <c r="I98" s="2"/>
    </row>
    <row r="99" ht="15.75" customHeight="1">
      <c r="A99" s="43">
        <v>483100.0</v>
      </c>
      <c r="B99" s="44" t="s">
        <v>105</v>
      </c>
      <c r="C99" s="14"/>
      <c r="D99" s="55"/>
      <c r="E99" s="55"/>
      <c r="F99" s="50"/>
      <c r="G99" s="42">
        <f t="shared" si="3"/>
        <v>0</v>
      </c>
      <c r="H99" s="2"/>
      <c r="I99" s="2"/>
    </row>
    <row r="100" ht="15.75" customHeight="1">
      <c r="A100" s="34">
        <v>485000.0</v>
      </c>
      <c r="B100" s="35" t="s">
        <v>106</v>
      </c>
      <c r="C100" s="14"/>
      <c r="D100" s="48" t="str">
        <f t="shared" ref="D100:F100" si="25">D101</f>
        <v/>
      </c>
      <c r="E100" s="48" t="str">
        <f t="shared" si="25"/>
        <v/>
      </c>
      <c r="F100" s="48" t="str">
        <f t="shared" si="25"/>
        <v/>
      </c>
      <c r="G100" s="37">
        <f t="shared" si="3"/>
        <v>0</v>
      </c>
      <c r="H100" s="2"/>
      <c r="I100" s="2"/>
    </row>
    <row r="101" ht="15.75" customHeight="1">
      <c r="A101" s="43">
        <v>485119.0</v>
      </c>
      <c r="B101" s="44" t="s">
        <v>107</v>
      </c>
      <c r="C101" s="14"/>
      <c r="D101" s="55"/>
      <c r="E101" s="55"/>
      <c r="F101" s="50"/>
      <c r="G101" s="42">
        <f t="shared" si="3"/>
        <v>0</v>
      </c>
      <c r="H101" s="2"/>
      <c r="I101" s="2"/>
    </row>
    <row r="102" ht="15.75" customHeight="1">
      <c r="A102" s="74">
        <v>500000.0</v>
      </c>
      <c r="B102" s="75" t="s">
        <v>108</v>
      </c>
      <c r="C102" s="14"/>
      <c r="D102" s="76">
        <f t="shared" ref="D102:F102" si="26">SUM(D103+D114)</f>
        <v>0</v>
      </c>
      <c r="E102" s="76">
        <f t="shared" si="26"/>
        <v>14160000</v>
      </c>
      <c r="F102" s="76">
        <f t="shared" si="26"/>
        <v>0</v>
      </c>
      <c r="G102" s="29">
        <f t="shared" si="3"/>
        <v>14160000</v>
      </c>
      <c r="H102" s="2"/>
      <c r="I102" s="2"/>
    </row>
    <row r="103" ht="15.75" customHeight="1">
      <c r="A103" s="30">
        <v>510000.0</v>
      </c>
      <c r="B103" s="31" t="s">
        <v>109</v>
      </c>
      <c r="C103" s="14"/>
      <c r="D103" s="32">
        <f t="shared" ref="D103:F103" si="27">SUM(D104+D107+D112)</f>
        <v>0</v>
      </c>
      <c r="E103" s="32">
        <f t="shared" si="27"/>
        <v>14160000</v>
      </c>
      <c r="F103" s="32">
        <f t="shared" si="27"/>
        <v>0</v>
      </c>
      <c r="G103" s="33">
        <f t="shared" si="3"/>
        <v>14160000</v>
      </c>
      <c r="H103" s="2"/>
      <c r="I103" s="2"/>
    </row>
    <row r="104" ht="15.75" customHeight="1">
      <c r="A104" s="34">
        <v>511000.0</v>
      </c>
      <c r="B104" s="35" t="s">
        <v>110</v>
      </c>
      <c r="C104" s="14"/>
      <c r="D104" s="48">
        <f t="shared" ref="D104:F104" si="28">D105+D106</f>
        <v>0</v>
      </c>
      <c r="E104" s="48">
        <f t="shared" si="28"/>
        <v>14160000</v>
      </c>
      <c r="F104" s="48">
        <f t="shared" si="28"/>
        <v>0</v>
      </c>
      <c r="G104" s="37">
        <f t="shared" si="3"/>
        <v>14160000</v>
      </c>
      <c r="H104" s="2"/>
      <c r="I104" s="2"/>
    </row>
    <row r="105" ht="15.75" customHeight="1">
      <c r="A105" s="43">
        <v>511300.0</v>
      </c>
      <c r="B105" s="44" t="s">
        <v>111</v>
      </c>
      <c r="C105" s="14"/>
      <c r="D105" s="55"/>
      <c r="E105" s="56">
        <v>1.1E7</v>
      </c>
      <c r="F105" s="50"/>
      <c r="G105" s="42">
        <f t="shared" si="3"/>
        <v>11000000</v>
      </c>
      <c r="H105" s="2"/>
      <c r="I105" s="2"/>
    </row>
    <row r="106" ht="15.75" customHeight="1">
      <c r="A106" s="43">
        <v>511400.0</v>
      </c>
      <c r="B106" s="44" t="s">
        <v>112</v>
      </c>
      <c r="C106" s="14"/>
      <c r="D106" s="52"/>
      <c r="E106" s="77">
        <v>3160000.0</v>
      </c>
      <c r="F106" s="50"/>
      <c r="G106" s="42">
        <f t="shared" si="3"/>
        <v>3160000</v>
      </c>
      <c r="H106" s="2"/>
      <c r="I106" s="2"/>
    </row>
    <row r="107" ht="15.75" customHeight="1">
      <c r="A107" s="34">
        <v>512000.0</v>
      </c>
      <c r="B107" s="35" t="s">
        <v>113</v>
      </c>
      <c r="C107" s="14"/>
      <c r="D107" s="48">
        <f t="shared" ref="D107:F107" si="29">SUM(D108:D111)</f>
        <v>0</v>
      </c>
      <c r="E107" s="48">
        <f t="shared" si="29"/>
        <v>0</v>
      </c>
      <c r="F107" s="48">
        <f t="shared" si="29"/>
        <v>0</v>
      </c>
      <c r="G107" s="37">
        <f t="shared" si="3"/>
        <v>0</v>
      </c>
      <c r="H107" s="2"/>
      <c r="I107" s="2"/>
    </row>
    <row r="108" ht="15.75" customHeight="1">
      <c r="A108" s="43">
        <v>512200.0</v>
      </c>
      <c r="B108" s="44" t="s">
        <v>114</v>
      </c>
      <c r="C108" s="14"/>
      <c r="D108" s="55"/>
      <c r="E108" s="57">
        <v>0.0</v>
      </c>
      <c r="F108" s="50"/>
      <c r="G108" s="42">
        <f t="shared" si="3"/>
        <v>0</v>
      </c>
      <c r="H108" s="2"/>
      <c r="I108" s="2"/>
    </row>
    <row r="109" ht="15.75" customHeight="1">
      <c r="A109" s="43">
        <v>512600.0</v>
      </c>
      <c r="B109" s="44" t="s">
        <v>115</v>
      </c>
      <c r="C109" s="14"/>
      <c r="D109" s="55"/>
      <c r="E109" s="55"/>
      <c r="F109" s="50"/>
      <c r="G109" s="42">
        <f t="shared" si="3"/>
        <v>0</v>
      </c>
      <c r="H109" s="2"/>
      <c r="I109" s="2"/>
    </row>
    <row r="110" ht="15.75" customHeight="1">
      <c r="A110" s="43">
        <v>512800.0</v>
      </c>
      <c r="B110" s="44" t="s">
        <v>117</v>
      </c>
      <c r="C110" s="14"/>
      <c r="D110" s="55"/>
      <c r="E110" s="55"/>
      <c r="F110" s="50"/>
      <c r="G110" s="42">
        <f t="shared" si="3"/>
        <v>0</v>
      </c>
      <c r="H110" s="2"/>
      <c r="I110" s="2"/>
    </row>
    <row r="111" ht="15.75" customHeight="1">
      <c r="A111" s="43">
        <v>512900.0</v>
      </c>
      <c r="B111" s="44" t="s">
        <v>118</v>
      </c>
      <c r="C111" s="14"/>
      <c r="D111" s="55"/>
      <c r="E111" s="55"/>
      <c r="F111" s="50"/>
      <c r="G111" s="42">
        <f t="shared" si="3"/>
        <v>0</v>
      </c>
      <c r="H111" s="2"/>
      <c r="I111" s="2"/>
      <c r="N111" s="2" t="s">
        <v>120</v>
      </c>
    </row>
    <row r="112" ht="15.75" customHeight="1">
      <c r="A112" s="34">
        <v>515000.0</v>
      </c>
      <c r="B112" s="35" t="s">
        <v>119</v>
      </c>
      <c r="C112" s="14"/>
      <c r="D112" s="48" t="str">
        <f t="shared" ref="D112:F112" si="30">D113</f>
        <v/>
      </c>
      <c r="E112" s="48" t="str">
        <f t="shared" si="30"/>
        <v/>
      </c>
      <c r="F112" s="48" t="str">
        <f t="shared" si="30"/>
        <v/>
      </c>
      <c r="G112" s="37">
        <f t="shared" si="3"/>
        <v>0</v>
      </c>
      <c r="H112" s="2"/>
      <c r="I112" s="2"/>
    </row>
    <row r="113" ht="15.75" customHeight="1">
      <c r="A113" s="43">
        <v>515100.0</v>
      </c>
      <c r="B113" s="44" t="s">
        <v>121</v>
      </c>
      <c r="C113" s="14"/>
      <c r="D113" s="52"/>
      <c r="E113" s="52"/>
      <c r="F113" s="50"/>
      <c r="G113" s="42">
        <f t="shared" si="3"/>
        <v>0</v>
      </c>
      <c r="H113" s="2"/>
      <c r="I113" s="2"/>
    </row>
    <row r="114" ht="15.75" customHeight="1">
      <c r="A114" s="30">
        <v>520000.0</v>
      </c>
      <c r="B114" s="31" t="s">
        <v>122</v>
      </c>
      <c r="C114" s="14"/>
      <c r="D114" s="32">
        <f t="shared" ref="D114:F114" si="31">SUM(D115)</f>
        <v>0</v>
      </c>
      <c r="E114" s="32">
        <f t="shared" si="31"/>
        <v>0</v>
      </c>
      <c r="F114" s="32">
        <f t="shared" si="31"/>
        <v>0</v>
      </c>
      <c r="G114" s="33">
        <f t="shared" si="3"/>
        <v>0</v>
      </c>
      <c r="H114" s="2"/>
      <c r="I114" s="2"/>
    </row>
    <row r="115" ht="15.75" customHeight="1">
      <c r="A115" s="34">
        <v>523000.0</v>
      </c>
      <c r="B115" s="35" t="s">
        <v>123</v>
      </c>
      <c r="C115" s="14"/>
      <c r="D115" s="48">
        <f t="shared" ref="D115:F115" si="32">SUM(D116)</f>
        <v>0</v>
      </c>
      <c r="E115" s="48">
        <f t="shared" si="32"/>
        <v>0</v>
      </c>
      <c r="F115" s="48">
        <f t="shared" si="32"/>
        <v>0</v>
      </c>
      <c r="G115" s="37">
        <f t="shared" si="3"/>
        <v>0</v>
      </c>
      <c r="H115" s="2"/>
      <c r="I115" s="2"/>
    </row>
    <row r="116" ht="15.75" customHeight="1">
      <c r="A116" s="78">
        <v>523100.0</v>
      </c>
      <c r="B116" s="79" t="s">
        <v>124</v>
      </c>
      <c r="C116" s="14"/>
      <c r="D116" s="80"/>
      <c r="E116" s="80"/>
      <c r="F116" s="81"/>
      <c r="G116" s="82">
        <f t="shared" si="3"/>
        <v>0</v>
      </c>
      <c r="H116" s="2"/>
      <c r="I116" s="2"/>
    </row>
    <row r="117" ht="15.75" customHeight="1">
      <c r="A117" s="83" t="s">
        <v>125</v>
      </c>
      <c r="B117" s="84" t="s">
        <v>126</v>
      </c>
      <c r="C117" s="14"/>
      <c r="D117" s="85">
        <f t="shared" ref="D117:F117" si="33">D14+D102</f>
        <v>0</v>
      </c>
      <c r="E117" s="85">
        <f t="shared" si="33"/>
        <v>64304647.53</v>
      </c>
      <c r="F117" s="86">
        <f t="shared" si="33"/>
        <v>0</v>
      </c>
      <c r="G117" s="87">
        <f t="shared" si="3"/>
        <v>64304647.53</v>
      </c>
      <c r="H117" s="2"/>
      <c r="I117" s="2"/>
    </row>
    <row r="118" ht="15.75" customHeight="1">
      <c r="A118" s="6"/>
      <c r="B118" s="3" t="s">
        <v>127</v>
      </c>
      <c r="C118" s="2"/>
      <c r="D118" s="3"/>
      <c r="E118" s="3"/>
      <c r="F118" s="3"/>
      <c r="G118" s="4"/>
      <c r="H118" s="2"/>
      <c r="I118" s="2"/>
    </row>
    <row r="119" ht="15.75" customHeight="1"/>
    <row r="120" ht="15.75" customHeight="1"/>
    <row r="121" ht="15.75" customHeight="1">
      <c r="D121" s="88"/>
    </row>
    <row r="122" ht="15.75" customHeight="1">
      <c r="D122" s="88"/>
    </row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2:B13"/>
    <mergeCell ref="D12:D13"/>
    <mergeCell ref="E12:E13"/>
    <mergeCell ref="F12:F13"/>
    <mergeCell ref="G12:G13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88"/>
    <col customWidth="1" min="2" max="2" width="31.5"/>
    <col customWidth="1" min="3" max="3" width="1.25"/>
    <col customWidth="1" min="4" max="4" width="11.13"/>
    <col customWidth="1" min="5" max="26" width="7.63"/>
  </cols>
  <sheetData>
    <row r="1">
      <c r="A1" s="2"/>
      <c r="B1" s="89" t="s">
        <v>128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9">
      <c r="A9" s="2"/>
      <c r="C9" s="2"/>
      <c r="D9" s="2"/>
      <c r="E9" s="2"/>
      <c r="F9" s="2"/>
      <c r="G9" s="2"/>
    </row>
    <row r="10">
      <c r="A10" s="2"/>
      <c r="B10" s="2"/>
      <c r="C10" s="2"/>
      <c r="D10" s="2"/>
      <c r="E10" s="2"/>
      <c r="F10" s="2"/>
      <c r="G10" s="2"/>
    </row>
    <row r="11">
      <c r="A11" s="2"/>
      <c r="B11" s="2"/>
      <c r="C11" s="2"/>
      <c r="D11" s="90" t="s">
        <v>129</v>
      </c>
      <c r="E11" s="91"/>
      <c r="F11" s="91"/>
      <c r="G11" s="92"/>
    </row>
    <row r="12" ht="15.75" customHeight="1">
      <c r="A12" s="12" t="s">
        <v>7</v>
      </c>
      <c r="B12" s="13"/>
      <c r="C12" s="14"/>
      <c r="D12" s="16" t="s">
        <v>130</v>
      </c>
      <c r="E12" s="17" t="s">
        <v>131</v>
      </c>
      <c r="F12" s="18" t="s">
        <v>132</v>
      </c>
      <c r="G12" s="19" t="s">
        <v>133</v>
      </c>
    </row>
    <row r="13">
      <c r="A13" s="20"/>
      <c r="B13" s="21"/>
      <c r="C13" s="14"/>
      <c r="D13" s="22"/>
      <c r="E13" s="23"/>
      <c r="F13" s="24"/>
      <c r="G13" s="25"/>
    </row>
    <row r="14">
      <c r="A14" s="26">
        <v>400000.0</v>
      </c>
      <c r="B14" s="27" t="s">
        <v>16</v>
      </c>
      <c r="C14" s="14"/>
      <c r="D14" s="28">
        <f>SUM(D15+D32+D80+D84+D90+D92)</f>
        <v>0</v>
      </c>
      <c r="E14" s="28">
        <f t="shared" ref="E14:F14" si="1">E15+E32+E80+E84+E90+E92</f>
        <v>0</v>
      </c>
      <c r="F14" s="28">
        <f t="shared" si="1"/>
        <v>0</v>
      </c>
      <c r="G14" s="29">
        <f t="shared" ref="G14:G117" si="3">SUM(D14:F14)</f>
        <v>0</v>
      </c>
    </row>
    <row r="15">
      <c r="A15" s="30">
        <v>410000.0</v>
      </c>
      <c r="B15" s="31" t="s">
        <v>17</v>
      </c>
      <c r="C15" s="14"/>
      <c r="D15" s="32">
        <f t="shared" ref="D15:F15" si="2">SUM(D16+D18+D22+D24+D28+D30)</f>
        <v>0</v>
      </c>
      <c r="E15" s="32">
        <f t="shared" si="2"/>
        <v>0</v>
      </c>
      <c r="F15" s="32">
        <f t="shared" si="2"/>
        <v>0</v>
      </c>
      <c r="G15" s="33">
        <f t="shared" si="3"/>
        <v>0</v>
      </c>
    </row>
    <row r="16">
      <c r="A16" s="34">
        <v>411000.0</v>
      </c>
      <c r="B16" s="35" t="s">
        <v>18</v>
      </c>
      <c r="C16" s="14"/>
      <c r="D16" s="36" t="str">
        <f t="shared" ref="D16:F16" si="4">D17</f>
        <v/>
      </c>
      <c r="E16" s="36" t="str">
        <f t="shared" si="4"/>
        <v/>
      </c>
      <c r="F16" s="36" t="str">
        <f t="shared" si="4"/>
        <v/>
      </c>
      <c r="G16" s="37">
        <f t="shared" si="3"/>
        <v>0</v>
      </c>
    </row>
    <row r="17">
      <c r="A17" s="38">
        <v>411100.0</v>
      </c>
      <c r="B17" s="39" t="s">
        <v>19</v>
      </c>
      <c r="C17" s="14"/>
      <c r="D17" s="41"/>
      <c r="E17" s="41"/>
      <c r="F17" s="41"/>
      <c r="G17" s="42">
        <f t="shared" si="3"/>
        <v>0</v>
      </c>
    </row>
    <row r="18">
      <c r="A18" s="34">
        <v>412000.0</v>
      </c>
      <c r="B18" s="35" t="s">
        <v>20</v>
      </c>
      <c r="C18" s="14"/>
      <c r="D18" s="36">
        <f t="shared" ref="D18:F18" si="5">D19+D20+D21</f>
        <v>0</v>
      </c>
      <c r="E18" s="36">
        <f t="shared" si="5"/>
        <v>0</v>
      </c>
      <c r="F18" s="36">
        <f t="shared" si="5"/>
        <v>0</v>
      </c>
      <c r="G18" s="37">
        <f t="shared" si="3"/>
        <v>0</v>
      </c>
    </row>
    <row r="19">
      <c r="A19" s="43">
        <v>412100.0</v>
      </c>
      <c r="B19" s="44" t="s">
        <v>21</v>
      </c>
      <c r="C19" s="14"/>
      <c r="D19" s="41"/>
      <c r="E19" s="41"/>
      <c r="F19" s="41"/>
      <c r="G19" s="42">
        <f t="shared" si="3"/>
        <v>0</v>
      </c>
    </row>
    <row r="20">
      <c r="A20" s="43">
        <v>412200.0</v>
      </c>
      <c r="B20" s="44" t="s">
        <v>22</v>
      </c>
      <c r="C20" s="14"/>
      <c r="D20" s="41"/>
      <c r="E20" s="41"/>
      <c r="F20" s="41"/>
      <c r="G20" s="42">
        <f t="shared" si="3"/>
        <v>0</v>
      </c>
    </row>
    <row r="21" ht="15.75" customHeight="1">
      <c r="A21" s="43">
        <v>412300.0</v>
      </c>
      <c r="B21" s="44" t="s">
        <v>23</v>
      </c>
      <c r="C21" s="14"/>
      <c r="D21" s="41"/>
      <c r="E21" s="41"/>
      <c r="F21" s="41"/>
      <c r="G21" s="42">
        <f t="shared" si="3"/>
        <v>0</v>
      </c>
    </row>
    <row r="22" ht="15.75" customHeight="1">
      <c r="A22" s="34">
        <v>413000.0</v>
      </c>
      <c r="B22" s="35" t="s">
        <v>24</v>
      </c>
      <c r="C22" s="14"/>
      <c r="D22" s="36" t="str">
        <f t="shared" ref="D22:F22" si="6">D23</f>
        <v/>
      </c>
      <c r="E22" s="36" t="str">
        <f t="shared" si="6"/>
        <v/>
      </c>
      <c r="F22" s="36" t="str">
        <f t="shared" si="6"/>
        <v/>
      </c>
      <c r="G22" s="37">
        <f t="shared" si="3"/>
        <v>0</v>
      </c>
    </row>
    <row r="23" ht="15.75" customHeight="1">
      <c r="A23" s="43">
        <v>413100.0</v>
      </c>
      <c r="B23" s="44" t="s">
        <v>29</v>
      </c>
      <c r="C23" s="14"/>
      <c r="D23" s="46"/>
      <c r="E23" s="46"/>
      <c r="F23" s="41"/>
      <c r="G23" s="42">
        <f t="shared" si="3"/>
        <v>0</v>
      </c>
    </row>
    <row r="24" ht="15.75" customHeight="1">
      <c r="A24" s="34">
        <v>414000.0</v>
      </c>
      <c r="B24" s="35" t="s">
        <v>30</v>
      </c>
      <c r="C24" s="14"/>
      <c r="D24" s="36">
        <f t="shared" ref="D24:F24" si="7">D25+D26+D27</f>
        <v>0</v>
      </c>
      <c r="E24" s="36">
        <f t="shared" si="7"/>
        <v>0</v>
      </c>
      <c r="F24" s="36">
        <f t="shared" si="7"/>
        <v>0</v>
      </c>
      <c r="G24" s="37">
        <f t="shared" si="3"/>
        <v>0</v>
      </c>
    </row>
    <row r="25" ht="15.75" customHeight="1">
      <c r="A25" s="43">
        <v>414100.0</v>
      </c>
      <c r="B25" s="44" t="s">
        <v>31</v>
      </c>
      <c r="C25" s="14"/>
      <c r="D25" s="41"/>
      <c r="E25" s="41"/>
      <c r="F25" s="41"/>
      <c r="G25" s="42">
        <f t="shared" si="3"/>
        <v>0</v>
      </c>
    </row>
    <row r="26" ht="15.75" customHeight="1">
      <c r="A26" s="43">
        <v>414300.0</v>
      </c>
      <c r="B26" s="44" t="s">
        <v>32</v>
      </c>
      <c r="C26" s="14"/>
      <c r="D26" s="41"/>
      <c r="E26" s="41"/>
      <c r="F26" s="41"/>
      <c r="G26" s="42">
        <f t="shared" si="3"/>
        <v>0</v>
      </c>
    </row>
    <row r="27" ht="15.75" customHeight="1">
      <c r="A27" s="43">
        <v>414400.0</v>
      </c>
      <c r="B27" s="44" t="s">
        <v>33</v>
      </c>
      <c r="C27" s="14"/>
      <c r="D27" s="41"/>
      <c r="E27" s="41"/>
      <c r="F27" s="41"/>
      <c r="G27" s="42">
        <f t="shared" si="3"/>
        <v>0</v>
      </c>
    </row>
    <row r="28" ht="15.75" customHeight="1">
      <c r="A28" s="34">
        <v>415000.0</v>
      </c>
      <c r="B28" s="35" t="s">
        <v>34</v>
      </c>
      <c r="C28" s="14"/>
      <c r="D28" s="36" t="str">
        <f t="shared" ref="D28:F28" si="8">D29</f>
        <v/>
      </c>
      <c r="E28" s="36" t="str">
        <f t="shared" si="8"/>
        <v/>
      </c>
      <c r="F28" s="36" t="str">
        <f t="shared" si="8"/>
        <v/>
      </c>
      <c r="G28" s="37">
        <f t="shared" si="3"/>
        <v>0</v>
      </c>
    </row>
    <row r="29" ht="15.75" customHeight="1">
      <c r="A29" s="43">
        <v>415100.0</v>
      </c>
      <c r="B29" s="44" t="s">
        <v>35</v>
      </c>
      <c r="C29" s="14"/>
      <c r="D29" s="41"/>
      <c r="E29" s="41"/>
      <c r="F29" s="41"/>
      <c r="G29" s="42">
        <f t="shared" si="3"/>
        <v>0</v>
      </c>
    </row>
    <row r="30" ht="15.75" customHeight="1">
      <c r="A30" s="34">
        <v>416000.0</v>
      </c>
      <c r="B30" s="35" t="s">
        <v>36</v>
      </c>
      <c r="C30" s="14"/>
      <c r="D30" s="48" t="str">
        <f t="shared" ref="D30:F30" si="9">D31</f>
        <v/>
      </c>
      <c r="E30" s="48" t="str">
        <f t="shared" si="9"/>
        <v/>
      </c>
      <c r="F30" s="48" t="str">
        <f t="shared" si="9"/>
        <v/>
      </c>
      <c r="G30" s="37">
        <f t="shared" si="3"/>
        <v>0</v>
      </c>
    </row>
    <row r="31" ht="15.75" customHeight="1">
      <c r="A31" s="43">
        <v>416100.0</v>
      </c>
      <c r="B31" s="44" t="s">
        <v>37</v>
      </c>
      <c r="C31" s="14"/>
      <c r="D31" s="50"/>
      <c r="E31" s="50"/>
      <c r="F31" s="50"/>
      <c r="G31" s="42">
        <f t="shared" si="3"/>
        <v>0</v>
      </c>
    </row>
    <row r="32" ht="15.75" customHeight="1">
      <c r="A32" s="30">
        <v>420000.0</v>
      </c>
      <c r="B32" s="31" t="s">
        <v>38</v>
      </c>
      <c r="C32" s="14"/>
      <c r="D32" s="32">
        <f t="shared" ref="D32:F32" si="10">SUM(D33+D50+D55+D64+D69+D72)</f>
        <v>0</v>
      </c>
      <c r="E32" s="32">
        <f t="shared" si="10"/>
        <v>0</v>
      </c>
      <c r="F32" s="32">
        <f t="shared" si="10"/>
        <v>0</v>
      </c>
      <c r="G32" s="33">
        <f t="shared" si="3"/>
        <v>0</v>
      </c>
    </row>
    <row r="33" ht="15.75" customHeight="1">
      <c r="A33" s="34">
        <v>421000.0</v>
      </c>
      <c r="B33" s="35" t="s">
        <v>39</v>
      </c>
      <c r="C33" s="14"/>
      <c r="D33" s="48">
        <f t="shared" ref="D33:F33" si="11">SUM(D34:D49)</f>
        <v>0</v>
      </c>
      <c r="E33" s="48">
        <f t="shared" si="11"/>
        <v>0</v>
      </c>
      <c r="F33" s="48">
        <f t="shared" si="11"/>
        <v>0</v>
      </c>
      <c r="G33" s="37">
        <f t="shared" si="3"/>
        <v>0</v>
      </c>
    </row>
    <row r="34" ht="15.75" customHeight="1">
      <c r="A34" s="43">
        <v>421100.0</v>
      </c>
      <c r="B34" s="44" t="s">
        <v>40</v>
      </c>
      <c r="C34" s="14"/>
      <c r="D34" s="52"/>
      <c r="E34" s="50"/>
      <c r="F34" s="50"/>
      <c r="G34" s="42">
        <f t="shared" si="3"/>
        <v>0</v>
      </c>
    </row>
    <row r="35" ht="15.75" customHeight="1">
      <c r="A35" s="43">
        <v>421211.0</v>
      </c>
      <c r="B35" s="44" t="s">
        <v>42</v>
      </c>
      <c r="C35" s="14"/>
      <c r="D35" s="52"/>
      <c r="E35" s="50"/>
      <c r="F35" s="50"/>
      <c r="G35" s="42">
        <f t="shared" si="3"/>
        <v>0</v>
      </c>
    </row>
    <row r="36" ht="15.75" customHeight="1">
      <c r="A36" s="43">
        <v>421221.0</v>
      </c>
      <c r="B36" s="44" t="s">
        <v>43</v>
      </c>
      <c r="C36" s="14"/>
      <c r="D36" s="52"/>
      <c r="E36" s="50"/>
      <c r="F36" s="50"/>
      <c r="G36" s="42">
        <f t="shared" si="3"/>
        <v>0</v>
      </c>
    </row>
    <row r="37" ht="15.75" customHeight="1">
      <c r="A37" s="43">
        <v>421222.0</v>
      </c>
      <c r="B37" s="44" t="s">
        <v>44</v>
      </c>
      <c r="C37" s="14"/>
      <c r="D37" s="52"/>
      <c r="E37" s="50"/>
      <c r="F37" s="50"/>
      <c r="G37" s="42">
        <f t="shared" si="3"/>
        <v>0</v>
      </c>
    </row>
    <row r="38" ht="15.75" customHeight="1">
      <c r="A38" s="43">
        <v>421225.0</v>
      </c>
      <c r="B38" s="44" t="s">
        <v>45</v>
      </c>
      <c r="C38" s="14"/>
      <c r="D38" s="52"/>
      <c r="E38" s="50"/>
      <c r="F38" s="50"/>
      <c r="G38" s="42">
        <f t="shared" si="3"/>
        <v>0</v>
      </c>
    </row>
    <row r="39" ht="15.75" customHeight="1">
      <c r="A39" s="43">
        <v>421311.0</v>
      </c>
      <c r="B39" s="44" t="s">
        <v>46</v>
      </c>
      <c r="C39" s="14"/>
      <c r="D39" s="52"/>
      <c r="E39" s="50"/>
      <c r="F39" s="50"/>
      <c r="G39" s="42">
        <f t="shared" si="3"/>
        <v>0</v>
      </c>
    </row>
    <row r="40" ht="15.75" customHeight="1">
      <c r="A40" s="43">
        <v>421321.0</v>
      </c>
      <c r="B40" s="44" t="s">
        <v>47</v>
      </c>
      <c r="C40" s="14"/>
      <c r="D40" s="52"/>
      <c r="E40" s="50"/>
      <c r="F40" s="50"/>
      <c r="G40" s="42">
        <f t="shared" si="3"/>
        <v>0</v>
      </c>
    </row>
    <row r="41" ht="15.75" customHeight="1">
      <c r="A41" s="43">
        <v>421323.0</v>
      </c>
      <c r="B41" s="44" t="s">
        <v>48</v>
      </c>
      <c r="C41" s="14"/>
      <c r="D41" s="52"/>
      <c r="E41" s="50"/>
      <c r="F41" s="50"/>
      <c r="G41" s="42">
        <f t="shared" si="3"/>
        <v>0</v>
      </c>
    </row>
    <row r="42" ht="15.75" customHeight="1">
      <c r="A42" s="43">
        <v>421324.0</v>
      </c>
      <c r="B42" s="44" t="s">
        <v>49</v>
      </c>
      <c r="C42" s="14"/>
      <c r="D42" s="52"/>
      <c r="E42" s="50"/>
      <c r="F42" s="50"/>
      <c r="G42" s="42">
        <f t="shared" si="3"/>
        <v>0</v>
      </c>
    </row>
    <row r="43" ht="15.75" customHeight="1">
      <c r="A43" s="43">
        <v>421325.0</v>
      </c>
      <c r="B43" s="44" t="s">
        <v>50</v>
      </c>
      <c r="C43" s="14"/>
      <c r="D43" s="52"/>
      <c r="E43" s="50"/>
      <c r="F43" s="50"/>
      <c r="G43" s="42">
        <f t="shared" si="3"/>
        <v>0</v>
      </c>
    </row>
    <row r="44" ht="15.75" customHeight="1">
      <c r="A44" s="43">
        <v>421391.0</v>
      </c>
      <c r="B44" s="44" t="s">
        <v>51</v>
      </c>
      <c r="C44" s="14"/>
      <c r="D44" s="52"/>
      <c r="E44" s="50"/>
      <c r="F44" s="50"/>
      <c r="G44" s="42">
        <f t="shared" si="3"/>
        <v>0</v>
      </c>
    </row>
    <row r="45" ht="15.75" customHeight="1">
      <c r="A45" s="43">
        <v>421400.0</v>
      </c>
      <c r="B45" s="44" t="s">
        <v>52</v>
      </c>
      <c r="C45" s="14"/>
      <c r="D45" s="52"/>
      <c r="E45" s="50"/>
      <c r="F45" s="50"/>
      <c r="G45" s="42">
        <f t="shared" si="3"/>
        <v>0</v>
      </c>
    </row>
    <row r="46" ht="15.75" customHeight="1">
      <c r="A46" s="43">
        <v>421500.0</v>
      </c>
      <c r="B46" s="44" t="s">
        <v>53</v>
      </c>
      <c r="C46" s="14"/>
      <c r="D46" s="52"/>
      <c r="E46" s="50"/>
      <c r="F46" s="50"/>
      <c r="G46" s="42">
        <f t="shared" si="3"/>
        <v>0</v>
      </c>
    </row>
    <row r="47" ht="15.75" customHeight="1">
      <c r="A47" s="43">
        <v>421600.0</v>
      </c>
      <c r="B47" s="44" t="s">
        <v>54</v>
      </c>
      <c r="C47" s="14"/>
      <c r="D47" s="52"/>
      <c r="E47" s="50"/>
      <c r="F47" s="50"/>
      <c r="G47" s="42">
        <f t="shared" si="3"/>
        <v>0</v>
      </c>
    </row>
    <row r="48" ht="15.75" customHeight="1">
      <c r="A48" s="43">
        <v>421629.0</v>
      </c>
      <c r="B48" s="44" t="s">
        <v>55</v>
      </c>
      <c r="C48" s="14"/>
      <c r="D48" s="52"/>
      <c r="E48" s="50"/>
      <c r="F48" s="50"/>
      <c r="G48" s="42">
        <f t="shared" si="3"/>
        <v>0</v>
      </c>
    </row>
    <row r="49" ht="15.75" customHeight="1">
      <c r="A49" s="43">
        <v>421900.0</v>
      </c>
      <c r="B49" s="44" t="s">
        <v>56</v>
      </c>
      <c r="C49" s="14"/>
      <c r="D49" s="55"/>
      <c r="E49" s="50"/>
      <c r="F49" s="50"/>
      <c r="G49" s="42">
        <f t="shared" si="3"/>
        <v>0</v>
      </c>
    </row>
    <row r="50" ht="15.75" customHeight="1">
      <c r="A50" s="34">
        <v>422000.0</v>
      </c>
      <c r="B50" s="35" t="s">
        <v>57</v>
      </c>
      <c r="C50" s="14"/>
      <c r="D50" s="48">
        <f t="shared" ref="D50:F50" si="12">D51+D52+D53+D54</f>
        <v>0</v>
      </c>
      <c r="E50" s="48">
        <f t="shared" si="12"/>
        <v>0</v>
      </c>
      <c r="F50" s="48">
        <f t="shared" si="12"/>
        <v>0</v>
      </c>
      <c r="G50" s="37">
        <f t="shared" si="3"/>
        <v>0</v>
      </c>
    </row>
    <row r="51" ht="15.75" customHeight="1">
      <c r="A51" s="43">
        <v>422100.0</v>
      </c>
      <c r="B51" s="44" t="s">
        <v>58</v>
      </c>
      <c r="C51" s="14"/>
      <c r="D51" s="55"/>
      <c r="E51" s="55"/>
      <c r="F51" s="50"/>
      <c r="G51" s="42">
        <f t="shared" si="3"/>
        <v>0</v>
      </c>
    </row>
    <row r="52" ht="15.75" customHeight="1">
      <c r="A52" s="43">
        <v>422200.0</v>
      </c>
      <c r="B52" s="44" t="s">
        <v>59</v>
      </c>
      <c r="C52" s="14"/>
      <c r="D52" s="55"/>
      <c r="E52" s="55"/>
      <c r="F52" s="50"/>
      <c r="G52" s="42">
        <f t="shared" si="3"/>
        <v>0</v>
      </c>
    </row>
    <row r="53" ht="15.75" customHeight="1">
      <c r="A53" s="43">
        <v>422300.0</v>
      </c>
      <c r="B53" s="44" t="s">
        <v>60</v>
      </c>
      <c r="C53" s="14"/>
      <c r="D53" s="55"/>
      <c r="E53" s="55"/>
      <c r="F53" s="50"/>
      <c r="G53" s="42">
        <f t="shared" si="3"/>
        <v>0</v>
      </c>
    </row>
    <row r="54" ht="15.75" customHeight="1">
      <c r="A54" s="43">
        <v>422900.0</v>
      </c>
      <c r="B54" s="44" t="s">
        <v>61</v>
      </c>
      <c r="C54" s="14"/>
      <c r="D54" s="55"/>
      <c r="E54" s="55"/>
      <c r="F54" s="50"/>
      <c r="G54" s="42">
        <f t="shared" si="3"/>
        <v>0</v>
      </c>
    </row>
    <row r="55" ht="15.75" customHeight="1">
      <c r="A55" s="34">
        <v>423000.0</v>
      </c>
      <c r="B55" s="35" t="s">
        <v>62</v>
      </c>
      <c r="C55" s="14"/>
      <c r="D55" s="48">
        <f t="shared" ref="D55:F55" si="13">D56+D57+D58+D59+D60+D61+D62+D63</f>
        <v>0</v>
      </c>
      <c r="E55" s="48">
        <f t="shared" si="13"/>
        <v>0</v>
      </c>
      <c r="F55" s="48">
        <f t="shared" si="13"/>
        <v>0</v>
      </c>
      <c r="G55" s="37">
        <f t="shared" si="3"/>
        <v>0</v>
      </c>
    </row>
    <row r="56" ht="15.75" customHeight="1">
      <c r="A56" s="43">
        <v>423100.0</v>
      </c>
      <c r="B56" s="44" t="s">
        <v>63</v>
      </c>
      <c r="C56" s="14"/>
      <c r="D56" s="55"/>
      <c r="E56" s="55"/>
      <c r="F56" s="50"/>
      <c r="G56" s="42">
        <f t="shared" si="3"/>
        <v>0</v>
      </c>
    </row>
    <row r="57" ht="15.75" customHeight="1">
      <c r="A57" s="43">
        <v>423200.0</v>
      </c>
      <c r="B57" s="44" t="s">
        <v>64</v>
      </c>
      <c r="C57" s="14"/>
      <c r="D57" s="55"/>
      <c r="E57" s="55"/>
      <c r="F57" s="50"/>
      <c r="G57" s="42">
        <f t="shared" si="3"/>
        <v>0</v>
      </c>
    </row>
    <row r="58" ht="15.75" customHeight="1">
      <c r="A58" s="43">
        <v>423300.0</v>
      </c>
      <c r="B58" s="44" t="s">
        <v>65</v>
      </c>
      <c r="C58" s="14"/>
      <c r="D58" s="55"/>
      <c r="E58" s="55"/>
      <c r="F58" s="50"/>
      <c r="G58" s="42">
        <f t="shared" si="3"/>
        <v>0</v>
      </c>
    </row>
    <row r="59" ht="15.75" customHeight="1">
      <c r="A59" s="43">
        <v>423400.0</v>
      </c>
      <c r="B59" s="44" t="s">
        <v>66</v>
      </c>
      <c r="C59" s="14"/>
      <c r="D59" s="55"/>
      <c r="E59" s="55"/>
      <c r="F59" s="50"/>
      <c r="G59" s="42">
        <f t="shared" si="3"/>
        <v>0</v>
      </c>
    </row>
    <row r="60" ht="15.75" customHeight="1">
      <c r="A60" s="43">
        <v>423500.0</v>
      </c>
      <c r="B60" s="44" t="s">
        <v>67</v>
      </c>
      <c r="C60" s="14"/>
      <c r="D60" s="52"/>
      <c r="E60" s="52"/>
      <c r="F60" s="50"/>
      <c r="G60" s="42">
        <f t="shared" si="3"/>
        <v>0</v>
      </c>
    </row>
    <row r="61" ht="15.75" customHeight="1">
      <c r="A61" s="43">
        <v>423600.0</v>
      </c>
      <c r="B61" s="44" t="s">
        <v>68</v>
      </c>
      <c r="C61" s="14"/>
      <c r="D61" s="55"/>
      <c r="E61" s="55"/>
      <c r="F61" s="50"/>
      <c r="G61" s="42">
        <f t="shared" si="3"/>
        <v>0</v>
      </c>
    </row>
    <row r="62" ht="15.75" customHeight="1">
      <c r="A62" s="43">
        <v>423700.0</v>
      </c>
      <c r="B62" s="44" t="s">
        <v>69</v>
      </c>
      <c r="C62" s="14"/>
      <c r="D62" s="55"/>
      <c r="E62" s="55"/>
      <c r="F62" s="50"/>
      <c r="G62" s="42">
        <f t="shared" si="3"/>
        <v>0</v>
      </c>
    </row>
    <row r="63" ht="15.75" customHeight="1">
      <c r="A63" s="43">
        <v>423900.0</v>
      </c>
      <c r="B63" s="44" t="s">
        <v>70</v>
      </c>
      <c r="C63" s="14"/>
      <c r="D63" s="55"/>
      <c r="E63" s="55"/>
      <c r="F63" s="50"/>
      <c r="G63" s="42">
        <f t="shared" si="3"/>
        <v>0</v>
      </c>
    </row>
    <row r="64" ht="15.75" customHeight="1">
      <c r="A64" s="34">
        <v>424000.0</v>
      </c>
      <c r="B64" s="35" t="s">
        <v>71</v>
      </c>
      <c r="C64" s="14"/>
      <c r="D64" s="48">
        <f t="shared" ref="D64:F64" si="14">D65+D66+D67+D68</f>
        <v>0</v>
      </c>
      <c r="E64" s="48">
        <f t="shared" si="14"/>
        <v>0</v>
      </c>
      <c r="F64" s="48">
        <f t="shared" si="14"/>
        <v>0</v>
      </c>
      <c r="G64" s="37">
        <f t="shared" si="3"/>
        <v>0</v>
      </c>
    </row>
    <row r="65" ht="15.75" customHeight="1">
      <c r="A65" s="43">
        <v>424200.0</v>
      </c>
      <c r="B65" s="44" t="s">
        <v>72</v>
      </c>
      <c r="C65" s="14"/>
      <c r="D65" s="52"/>
      <c r="E65" s="52"/>
      <c r="F65" s="50"/>
      <c r="G65" s="42">
        <f t="shared" si="3"/>
        <v>0</v>
      </c>
    </row>
    <row r="66" ht="15.75" customHeight="1">
      <c r="A66" s="43">
        <v>424300.0</v>
      </c>
      <c r="B66" s="44" t="s">
        <v>73</v>
      </c>
      <c r="C66" s="14"/>
      <c r="D66" s="55"/>
      <c r="E66" s="55"/>
      <c r="F66" s="50"/>
      <c r="G66" s="42">
        <f t="shared" si="3"/>
        <v>0</v>
      </c>
    </row>
    <row r="67" ht="15.75" customHeight="1">
      <c r="A67" s="43">
        <v>424600.0</v>
      </c>
      <c r="B67" s="44" t="s">
        <v>74</v>
      </c>
      <c r="C67" s="14"/>
      <c r="D67" s="55"/>
      <c r="E67" s="55"/>
      <c r="F67" s="50"/>
      <c r="G67" s="42">
        <f t="shared" si="3"/>
        <v>0</v>
      </c>
    </row>
    <row r="68" ht="15.75" customHeight="1">
      <c r="A68" s="43">
        <v>424900.0</v>
      </c>
      <c r="B68" s="44" t="s">
        <v>75</v>
      </c>
      <c r="C68" s="14"/>
      <c r="D68" s="55"/>
      <c r="E68" s="55"/>
      <c r="F68" s="50"/>
      <c r="G68" s="42">
        <f t="shared" si="3"/>
        <v>0</v>
      </c>
    </row>
    <row r="69" ht="15.75" customHeight="1">
      <c r="A69" s="34">
        <v>425000.0</v>
      </c>
      <c r="B69" s="35" t="s">
        <v>76</v>
      </c>
      <c r="C69" s="14"/>
      <c r="D69" s="48">
        <f t="shared" ref="D69:F69" si="15">D70+D71</f>
        <v>0</v>
      </c>
      <c r="E69" s="48">
        <f t="shared" si="15"/>
        <v>0</v>
      </c>
      <c r="F69" s="48">
        <f t="shared" si="15"/>
        <v>0</v>
      </c>
      <c r="G69" s="37">
        <f t="shared" si="3"/>
        <v>0</v>
      </c>
    </row>
    <row r="70" ht="15.75" customHeight="1">
      <c r="A70" s="43">
        <v>425100.0</v>
      </c>
      <c r="B70" s="44" t="s">
        <v>77</v>
      </c>
      <c r="C70" s="14"/>
      <c r="D70" s="52"/>
      <c r="E70" s="52"/>
      <c r="F70" s="50"/>
      <c r="G70" s="42">
        <f t="shared" si="3"/>
        <v>0</v>
      </c>
    </row>
    <row r="71" ht="15.75" customHeight="1">
      <c r="A71" s="43">
        <v>425200.0</v>
      </c>
      <c r="B71" s="44" t="s">
        <v>78</v>
      </c>
      <c r="C71" s="14"/>
      <c r="D71" s="55"/>
      <c r="E71" s="55"/>
      <c r="F71" s="50"/>
      <c r="G71" s="42">
        <f t="shared" si="3"/>
        <v>0</v>
      </c>
    </row>
    <row r="72" ht="15.75" customHeight="1">
      <c r="A72" s="34">
        <v>426000.0</v>
      </c>
      <c r="B72" s="35" t="s">
        <v>79</v>
      </c>
      <c r="C72" s="14"/>
      <c r="D72" s="48">
        <f t="shared" ref="D72:F72" si="16">SUM(D73:D79)</f>
        <v>0</v>
      </c>
      <c r="E72" s="48">
        <f t="shared" si="16"/>
        <v>0</v>
      </c>
      <c r="F72" s="48">
        <f t="shared" si="16"/>
        <v>0</v>
      </c>
      <c r="G72" s="37">
        <f t="shared" si="3"/>
        <v>0</v>
      </c>
    </row>
    <row r="73" ht="15.75" customHeight="1">
      <c r="A73" s="43">
        <v>426100.0</v>
      </c>
      <c r="B73" s="44" t="s">
        <v>80</v>
      </c>
      <c r="C73" s="14"/>
      <c r="D73" s="55"/>
      <c r="E73" s="55"/>
      <c r="F73" s="50"/>
      <c r="G73" s="42">
        <f t="shared" si="3"/>
        <v>0</v>
      </c>
    </row>
    <row r="74" ht="15.75" customHeight="1">
      <c r="A74" s="43">
        <v>426300.0</v>
      </c>
      <c r="B74" s="44" t="s">
        <v>81</v>
      </c>
      <c r="C74" s="14"/>
      <c r="D74" s="55"/>
      <c r="E74" s="55"/>
      <c r="F74" s="50"/>
      <c r="G74" s="42">
        <f t="shared" si="3"/>
        <v>0</v>
      </c>
    </row>
    <row r="75" ht="15.75" customHeight="1">
      <c r="A75" s="43">
        <v>426400.0</v>
      </c>
      <c r="B75" s="44" t="s">
        <v>82</v>
      </c>
      <c r="C75" s="14"/>
      <c r="D75" s="55"/>
      <c r="E75" s="55"/>
      <c r="F75" s="50"/>
      <c r="G75" s="42">
        <f t="shared" si="3"/>
        <v>0</v>
      </c>
    </row>
    <row r="76" ht="15.75" customHeight="1">
      <c r="A76" s="43">
        <v>426500.0</v>
      </c>
      <c r="B76" s="44" t="s">
        <v>83</v>
      </c>
      <c r="C76" s="14"/>
      <c r="D76" s="55"/>
      <c r="E76" s="55"/>
      <c r="F76" s="50"/>
      <c r="G76" s="42">
        <f t="shared" si="3"/>
        <v>0</v>
      </c>
    </row>
    <row r="77" ht="15.75" customHeight="1">
      <c r="A77" s="43">
        <v>426600.0</v>
      </c>
      <c r="B77" s="44" t="s">
        <v>84</v>
      </c>
      <c r="C77" s="14"/>
      <c r="D77" s="55"/>
      <c r="E77" s="55"/>
      <c r="F77" s="50"/>
      <c r="G77" s="42">
        <f t="shared" si="3"/>
        <v>0</v>
      </c>
    </row>
    <row r="78" ht="15.75" customHeight="1">
      <c r="A78" s="43">
        <v>426800.0</v>
      </c>
      <c r="B78" s="44" t="s">
        <v>85</v>
      </c>
      <c r="C78" s="14"/>
      <c r="D78" s="55"/>
      <c r="E78" s="55"/>
      <c r="F78" s="50"/>
      <c r="G78" s="42">
        <f t="shared" si="3"/>
        <v>0</v>
      </c>
    </row>
    <row r="79" ht="15.75" customHeight="1">
      <c r="A79" s="43">
        <v>426900.0</v>
      </c>
      <c r="B79" s="44" t="s">
        <v>86</v>
      </c>
      <c r="C79" s="14"/>
      <c r="D79" s="52"/>
      <c r="E79" s="52"/>
      <c r="F79" s="50"/>
      <c r="G79" s="42">
        <f t="shared" si="3"/>
        <v>0</v>
      </c>
    </row>
    <row r="80" ht="15.75" customHeight="1">
      <c r="A80" s="30">
        <v>430000.0</v>
      </c>
      <c r="B80" s="31" t="s">
        <v>87</v>
      </c>
      <c r="C80" s="14"/>
      <c r="D80" s="32">
        <f t="shared" ref="D80:F80" si="17">D81</f>
        <v>0</v>
      </c>
      <c r="E80" s="32">
        <f t="shared" si="17"/>
        <v>0</v>
      </c>
      <c r="F80" s="32">
        <f t="shared" si="17"/>
        <v>0</v>
      </c>
      <c r="G80" s="33">
        <f t="shared" si="3"/>
        <v>0</v>
      </c>
    </row>
    <row r="81" ht="15.75" customHeight="1">
      <c r="A81" s="34">
        <v>431000.0</v>
      </c>
      <c r="B81" s="35" t="s">
        <v>87</v>
      </c>
      <c r="C81" s="14"/>
      <c r="D81" s="48">
        <f t="shared" ref="D81:F81" si="18">D82+D83</f>
        <v>0</v>
      </c>
      <c r="E81" s="48">
        <f t="shared" si="18"/>
        <v>0</v>
      </c>
      <c r="F81" s="48">
        <f t="shared" si="18"/>
        <v>0</v>
      </c>
      <c r="G81" s="37">
        <f t="shared" si="3"/>
        <v>0</v>
      </c>
    </row>
    <row r="82" ht="15.75" customHeight="1">
      <c r="A82" s="43">
        <v>431100.0</v>
      </c>
      <c r="B82" s="44" t="s">
        <v>88</v>
      </c>
      <c r="C82" s="14"/>
      <c r="D82" s="55"/>
      <c r="E82" s="55"/>
      <c r="F82" s="50"/>
      <c r="G82" s="42">
        <f t="shared" si="3"/>
        <v>0</v>
      </c>
    </row>
    <row r="83" ht="15.75" customHeight="1">
      <c r="A83" s="43">
        <v>431200.0</v>
      </c>
      <c r="B83" s="44" t="s">
        <v>89</v>
      </c>
      <c r="C83" s="14"/>
      <c r="D83" s="55"/>
      <c r="E83" s="55"/>
      <c r="F83" s="50"/>
      <c r="G83" s="42">
        <f t="shared" si="3"/>
        <v>0</v>
      </c>
    </row>
    <row r="84" ht="15.75" customHeight="1">
      <c r="A84" s="30">
        <v>444000.0</v>
      </c>
      <c r="B84" s="31" t="s">
        <v>90</v>
      </c>
      <c r="C84" s="14"/>
      <c r="D84" s="58">
        <f t="shared" ref="D84:F84" si="19">SUM(D85:D89)</f>
        <v>0</v>
      </c>
      <c r="E84" s="58">
        <f t="shared" si="19"/>
        <v>0</v>
      </c>
      <c r="F84" s="58">
        <f t="shared" si="19"/>
        <v>0</v>
      </c>
      <c r="G84" s="33">
        <f t="shared" si="3"/>
        <v>0</v>
      </c>
    </row>
    <row r="85" ht="12.75" customHeight="1">
      <c r="A85" s="59">
        <v>441100.0</v>
      </c>
      <c r="B85" s="60" t="s">
        <v>91</v>
      </c>
      <c r="C85" s="14"/>
      <c r="D85" s="52"/>
      <c r="E85" s="52"/>
      <c r="F85" s="50"/>
      <c r="G85" s="42">
        <f t="shared" si="3"/>
        <v>0</v>
      </c>
    </row>
    <row r="86" ht="12.0" customHeight="1">
      <c r="A86" s="61">
        <v>441400.0</v>
      </c>
      <c r="B86" s="62" t="s">
        <v>92</v>
      </c>
      <c r="C86" s="14"/>
      <c r="D86" s="52"/>
      <c r="E86" s="52"/>
      <c r="F86" s="50"/>
      <c r="G86" s="42">
        <f t="shared" si="3"/>
        <v>0</v>
      </c>
    </row>
    <row r="87" ht="12.75" customHeight="1">
      <c r="A87" s="63">
        <v>444100.0</v>
      </c>
      <c r="B87" s="62" t="s">
        <v>93</v>
      </c>
      <c r="C87" s="14"/>
      <c r="D87" s="52"/>
      <c r="E87" s="52"/>
      <c r="F87" s="50"/>
      <c r="G87" s="42">
        <f t="shared" si="3"/>
        <v>0</v>
      </c>
    </row>
    <row r="88" ht="15.0" customHeight="1">
      <c r="A88" s="63">
        <v>444200.0</v>
      </c>
      <c r="B88" s="62" t="s">
        <v>94</v>
      </c>
      <c r="C88" s="14"/>
      <c r="D88" s="52"/>
      <c r="E88" s="52"/>
      <c r="F88" s="50"/>
      <c r="G88" s="42">
        <f t="shared" si="3"/>
        <v>0</v>
      </c>
    </row>
    <row r="89" ht="15.75" customHeight="1">
      <c r="A89" s="65">
        <v>444300.0</v>
      </c>
      <c r="B89" s="66" t="s">
        <v>95</v>
      </c>
      <c r="C89" s="14"/>
      <c r="D89" s="67"/>
      <c r="E89" s="68"/>
      <c r="F89" s="69"/>
      <c r="G89" s="42">
        <f t="shared" si="3"/>
        <v>0</v>
      </c>
    </row>
    <row r="90" ht="15.75" customHeight="1">
      <c r="A90" s="70">
        <v>460000.0</v>
      </c>
      <c r="B90" s="71" t="s">
        <v>96</v>
      </c>
      <c r="C90" s="14"/>
      <c r="D90" s="32" t="str">
        <f t="shared" ref="D90:F90" si="20">D91</f>
        <v/>
      </c>
      <c r="E90" s="32" t="str">
        <f t="shared" si="20"/>
        <v/>
      </c>
      <c r="F90" s="32" t="str">
        <f t="shared" si="20"/>
        <v/>
      </c>
      <c r="G90" s="33">
        <f t="shared" si="3"/>
        <v>0</v>
      </c>
    </row>
    <row r="91" ht="15.75" customHeight="1">
      <c r="A91" s="43">
        <v>465112.0</v>
      </c>
      <c r="B91" s="44" t="s">
        <v>97</v>
      </c>
      <c r="C91" s="14"/>
      <c r="D91" s="52"/>
      <c r="E91" s="52"/>
      <c r="F91" s="50"/>
      <c r="G91" s="42">
        <f t="shared" si="3"/>
        <v>0</v>
      </c>
    </row>
    <row r="92" ht="15.75" customHeight="1">
      <c r="A92" s="30">
        <v>480000.0</v>
      </c>
      <c r="B92" s="31" t="s">
        <v>98</v>
      </c>
      <c r="C92" s="14"/>
      <c r="D92" s="32">
        <f t="shared" ref="D92:F92" si="21">SUM(D93+D95+D98+D100)</f>
        <v>0</v>
      </c>
      <c r="E92" s="32">
        <f t="shared" si="21"/>
        <v>0</v>
      </c>
      <c r="F92" s="32">
        <f t="shared" si="21"/>
        <v>0</v>
      </c>
      <c r="G92" s="33">
        <f t="shared" si="3"/>
        <v>0</v>
      </c>
    </row>
    <row r="93" ht="15.75" customHeight="1">
      <c r="A93" s="34">
        <v>481000.0</v>
      </c>
      <c r="B93" s="35" t="s">
        <v>99</v>
      </c>
      <c r="C93" s="14"/>
      <c r="D93" s="36" t="str">
        <f t="shared" ref="D93:F93" si="22">D94</f>
        <v/>
      </c>
      <c r="E93" s="36" t="str">
        <f t="shared" si="22"/>
        <v/>
      </c>
      <c r="F93" s="36" t="str">
        <f t="shared" si="22"/>
        <v/>
      </c>
      <c r="G93" s="37">
        <f t="shared" si="3"/>
        <v>0</v>
      </c>
    </row>
    <row r="94" ht="15.75" customHeight="1">
      <c r="A94" s="72">
        <v>481900.0</v>
      </c>
      <c r="B94" s="73" t="s">
        <v>100</v>
      </c>
      <c r="C94" s="14"/>
      <c r="D94" s="52"/>
      <c r="E94" s="52"/>
      <c r="F94" s="50"/>
      <c r="G94" s="42">
        <f t="shared" si="3"/>
        <v>0</v>
      </c>
    </row>
    <row r="95" ht="15.75" customHeight="1">
      <c r="A95" s="34">
        <v>482000.0</v>
      </c>
      <c r="B95" s="35" t="s">
        <v>101</v>
      </c>
      <c r="C95" s="14"/>
      <c r="D95" s="48">
        <f t="shared" ref="D95:F95" si="23">D96+D97</f>
        <v>0</v>
      </c>
      <c r="E95" s="48">
        <f t="shared" si="23"/>
        <v>0</v>
      </c>
      <c r="F95" s="48">
        <f t="shared" si="23"/>
        <v>0</v>
      </c>
      <c r="G95" s="37">
        <f t="shared" si="3"/>
        <v>0</v>
      </c>
    </row>
    <row r="96" ht="15.75" customHeight="1">
      <c r="A96" s="43">
        <v>482100.0</v>
      </c>
      <c r="B96" s="44" t="s">
        <v>102</v>
      </c>
      <c r="C96" s="14"/>
      <c r="D96" s="46"/>
      <c r="E96" s="46"/>
      <c r="F96" s="41"/>
      <c r="G96" s="42">
        <f t="shared" si="3"/>
        <v>0</v>
      </c>
    </row>
    <row r="97" ht="15.75" customHeight="1">
      <c r="A97" s="43">
        <v>482200.0</v>
      </c>
      <c r="B97" s="44" t="s">
        <v>103</v>
      </c>
      <c r="C97" s="14"/>
      <c r="D97" s="46"/>
      <c r="E97" s="46"/>
      <c r="F97" s="41"/>
      <c r="G97" s="42">
        <f t="shared" si="3"/>
        <v>0</v>
      </c>
    </row>
    <row r="98" ht="15.75" customHeight="1">
      <c r="A98" s="34">
        <v>483000.0</v>
      </c>
      <c r="B98" s="35" t="s">
        <v>104</v>
      </c>
      <c r="C98" s="14"/>
      <c r="D98" s="48" t="str">
        <f t="shared" ref="D98:F98" si="24">D99</f>
        <v/>
      </c>
      <c r="E98" s="48" t="str">
        <f t="shared" si="24"/>
        <v/>
      </c>
      <c r="F98" s="48" t="str">
        <f t="shared" si="24"/>
        <v/>
      </c>
      <c r="G98" s="37">
        <f t="shared" si="3"/>
        <v>0</v>
      </c>
    </row>
    <row r="99" ht="15.75" customHeight="1">
      <c r="A99" s="43">
        <v>483100.0</v>
      </c>
      <c r="B99" s="44" t="s">
        <v>105</v>
      </c>
      <c r="C99" s="14"/>
      <c r="D99" s="55"/>
      <c r="E99" s="55"/>
      <c r="F99" s="50"/>
      <c r="G99" s="42">
        <f t="shared" si="3"/>
        <v>0</v>
      </c>
    </row>
    <row r="100" ht="15.75" customHeight="1">
      <c r="A100" s="34">
        <v>485000.0</v>
      </c>
      <c r="B100" s="35" t="s">
        <v>106</v>
      </c>
      <c r="C100" s="14"/>
      <c r="D100" s="48" t="str">
        <f t="shared" ref="D100:F100" si="25">D101</f>
        <v/>
      </c>
      <c r="E100" s="48" t="str">
        <f t="shared" si="25"/>
        <v/>
      </c>
      <c r="F100" s="48" t="str">
        <f t="shared" si="25"/>
        <v/>
      </c>
      <c r="G100" s="37">
        <f t="shared" si="3"/>
        <v>0</v>
      </c>
    </row>
    <row r="101" ht="15.75" customHeight="1">
      <c r="A101" s="43">
        <v>485119.0</v>
      </c>
      <c r="B101" s="44" t="s">
        <v>107</v>
      </c>
      <c r="C101" s="14"/>
      <c r="D101" s="55"/>
      <c r="E101" s="55"/>
      <c r="F101" s="50"/>
      <c r="G101" s="42">
        <f t="shared" si="3"/>
        <v>0</v>
      </c>
    </row>
    <row r="102" ht="15.75" customHeight="1">
      <c r="A102" s="74">
        <v>500000.0</v>
      </c>
      <c r="B102" s="75" t="s">
        <v>108</v>
      </c>
      <c r="C102" s="14"/>
      <c r="D102" s="76">
        <f t="shared" ref="D102:F102" si="26">SUM(D103+D114)</f>
        <v>40966920</v>
      </c>
      <c r="E102" s="76">
        <f t="shared" si="26"/>
        <v>0</v>
      </c>
      <c r="F102" s="76">
        <f t="shared" si="26"/>
        <v>0</v>
      </c>
      <c r="G102" s="29">
        <f t="shared" si="3"/>
        <v>40966920</v>
      </c>
    </row>
    <row r="103" ht="15.75" customHeight="1">
      <c r="A103" s="30">
        <v>510000.0</v>
      </c>
      <c r="B103" s="31" t="s">
        <v>109</v>
      </c>
      <c r="C103" s="14"/>
      <c r="D103" s="32">
        <f t="shared" ref="D103:F103" si="27">SUM(D104+D107+D112)</f>
        <v>40966920</v>
      </c>
      <c r="E103" s="32">
        <f t="shared" si="27"/>
        <v>0</v>
      </c>
      <c r="F103" s="32">
        <f t="shared" si="27"/>
        <v>0</v>
      </c>
      <c r="G103" s="33">
        <f t="shared" si="3"/>
        <v>40966920</v>
      </c>
    </row>
    <row r="104" ht="15.75" customHeight="1">
      <c r="A104" s="34">
        <v>511000.0</v>
      </c>
      <c r="B104" s="35" t="s">
        <v>110</v>
      </c>
      <c r="C104" s="14"/>
      <c r="D104" s="48">
        <f t="shared" ref="D104:F104" si="28">D105+D106</f>
        <v>40966920</v>
      </c>
      <c r="E104" s="48">
        <f t="shared" si="28"/>
        <v>0</v>
      </c>
      <c r="F104" s="48">
        <f t="shared" si="28"/>
        <v>0</v>
      </c>
      <c r="G104" s="37">
        <f t="shared" si="3"/>
        <v>40966920</v>
      </c>
    </row>
    <row r="105" ht="15.75" customHeight="1">
      <c r="A105" s="43">
        <v>511300.0</v>
      </c>
      <c r="B105" s="44" t="s">
        <v>111</v>
      </c>
      <c r="C105" s="14"/>
      <c r="D105" s="56">
        <v>2.642412E7</v>
      </c>
      <c r="E105" s="55"/>
      <c r="F105" s="50"/>
      <c r="G105" s="42">
        <f t="shared" si="3"/>
        <v>26424120</v>
      </c>
    </row>
    <row r="106" ht="15.75" customHeight="1">
      <c r="A106" s="43">
        <v>511400.0</v>
      </c>
      <c r="B106" s="44" t="s">
        <v>112</v>
      </c>
      <c r="C106" s="14"/>
      <c r="D106" s="53">
        <v>1.45428E7</v>
      </c>
      <c r="E106" s="52"/>
      <c r="F106" s="50"/>
      <c r="G106" s="42">
        <f t="shared" si="3"/>
        <v>14542800</v>
      </c>
    </row>
    <row r="107" ht="15.75" customHeight="1">
      <c r="A107" s="34">
        <v>512000.0</v>
      </c>
      <c r="B107" s="35" t="s">
        <v>113</v>
      </c>
      <c r="C107" s="14"/>
      <c r="D107" s="48">
        <f t="shared" ref="D107:F107" si="29">SUM(D108:D111)</f>
        <v>0</v>
      </c>
      <c r="E107" s="48">
        <f t="shared" si="29"/>
        <v>0</v>
      </c>
      <c r="F107" s="48">
        <f t="shared" si="29"/>
        <v>0</v>
      </c>
      <c r="G107" s="37">
        <f t="shared" si="3"/>
        <v>0</v>
      </c>
    </row>
    <row r="108" ht="15.75" customHeight="1">
      <c r="A108" s="43">
        <v>512200.0</v>
      </c>
      <c r="B108" s="44" t="s">
        <v>114</v>
      </c>
      <c r="C108" s="14"/>
      <c r="D108" s="55"/>
      <c r="E108" s="55"/>
      <c r="F108" s="50"/>
      <c r="G108" s="42">
        <f t="shared" si="3"/>
        <v>0</v>
      </c>
    </row>
    <row r="109" ht="15.75" customHeight="1">
      <c r="A109" s="43">
        <v>512600.0</v>
      </c>
      <c r="B109" s="44" t="s">
        <v>115</v>
      </c>
      <c r="C109" s="14"/>
      <c r="D109" s="55"/>
      <c r="E109" s="55"/>
      <c r="F109" s="50"/>
      <c r="G109" s="42">
        <f t="shared" si="3"/>
        <v>0</v>
      </c>
    </row>
    <row r="110" ht="15.75" customHeight="1">
      <c r="A110" s="43">
        <v>512800.0</v>
      </c>
      <c r="B110" s="44" t="s">
        <v>117</v>
      </c>
      <c r="C110" s="14"/>
      <c r="D110" s="55"/>
      <c r="E110" s="55"/>
      <c r="F110" s="50"/>
      <c r="G110" s="42">
        <f t="shared" si="3"/>
        <v>0</v>
      </c>
    </row>
    <row r="111" ht="15.75" customHeight="1">
      <c r="A111" s="43">
        <v>512900.0</v>
      </c>
      <c r="B111" s="44" t="s">
        <v>118</v>
      </c>
      <c r="C111" s="14"/>
      <c r="D111" s="55"/>
      <c r="E111" s="55"/>
      <c r="F111" s="50"/>
      <c r="G111" s="42">
        <f t="shared" si="3"/>
        <v>0</v>
      </c>
    </row>
    <row r="112" ht="15.75" customHeight="1">
      <c r="A112" s="34">
        <v>515000.0</v>
      </c>
      <c r="B112" s="35" t="s">
        <v>119</v>
      </c>
      <c r="C112" s="14"/>
      <c r="D112" s="48" t="str">
        <f t="shared" ref="D112:F112" si="30">D113</f>
        <v/>
      </c>
      <c r="E112" s="48" t="str">
        <f t="shared" si="30"/>
        <v/>
      </c>
      <c r="F112" s="48" t="str">
        <f t="shared" si="30"/>
        <v/>
      </c>
      <c r="G112" s="37">
        <f t="shared" si="3"/>
        <v>0</v>
      </c>
    </row>
    <row r="113" ht="15.75" customHeight="1">
      <c r="A113" s="43">
        <v>515100.0</v>
      </c>
      <c r="B113" s="44" t="s">
        <v>121</v>
      </c>
      <c r="C113" s="14"/>
      <c r="D113" s="52"/>
      <c r="E113" s="52"/>
      <c r="F113" s="50"/>
      <c r="G113" s="42">
        <f t="shared" si="3"/>
        <v>0</v>
      </c>
    </row>
    <row r="114" ht="15.75" customHeight="1">
      <c r="A114" s="30">
        <v>520000.0</v>
      </c>
      <c r="B114" s="31" t="s">
        <v>122</v>
      </c>
      <c r="C114" s="14"/>
      <c r="D114" s="32">
        <f t="shared" ref="D114:F114" si="31">SUM(D115)</f>
        <v>0</v>
      </c>
      <c r="E114" s="32">
        <f t="shared" si="31"/>
        <v>0</v>
      </c>
      <c r="F114" s="32">
        <f t="shared" si="31"/>
        <v>0</v>
      </c>
      <c r="G114" s="33">
        <f t="shared" si="3"/>
        <v>0</v>
      </c>
    </row>
    <row r="115" ht="15.75" customHeight="1">
      <c r="A115" s="34">
        <v>523000.0</v>
      </c>
      <c r="B115" s="35" t="s">
        <v>123</v>
      </c>
      <c r="C115" s="14"/>
      <c r="D115" s="48">
        <f t="shared" ref="D115:F115" si="32">SUM(D116)</f>
        <v>0</v>
      </c>
      <c r="E115" s="48">
        <f t="shared" si="32"/>
        <v>0</v>
      </c>
      <c r="F115" s="48">
        <f t="shared" si="32"/>
        <v>0</v>
      </c>
      <c r="G115" s="37">
        <f t="shared" si="3"/>
        <v>0</v>
      </c>
    </row>
    <row r="116" ht="15.75" customHeight="1">
      <c r="A116" s="78">
        <v>523100.0</v>
      </c>
      <c r="B116" s="79" t="s">
        <v>124</v>
      </c>
      <c r="C116" s="14"/>
      <c r="D116" s="80"/>
      <c r="E116" s="80"/>
      <c r="F116" s="81"/>
      <c r="G116" s="82">
        <f t="shared" si="3"/>
        <v>0</v>
      </c>
    </row>
    <row r="117" ht="15.75" customHeight="1">
      <c r="A117" s="83" t="s">
        <v>125</v>
      </c>
      <c r="B117" s="84" t="s">
        <v>126</v>
      </c>
      <c r="C117" s="14"/>
      <c r="D117" s="85">
        <f t="shared" ref="D117:F117" si="33">D14+D102</f>
        <v>40966920</v>
      </c>
      <c r="E117" s="85">
        <f t="shared" si="33"/>
        <v>0</v>
      </c>
      <c r="F117" s="86">
        <f t="shared" si="33"/>
        <v>0</v>
      </c>
      <c r="G117" s="87">
        <f t="shared" si="3"/>
        <v>40966920</v>
      </c>
    </row>
    <row r="118" ht="15.75" customHeight="1">
      <c r="B118" s="3" t="s">
        <v>127</v>
      </c>
      <c r="C118" s="2"/>
      <c r="D118" s="3"/>
      <c r="E118" s="3"/>
      <c r="F118" s="3"/>
      <c r="G118" s="4"/>
      <c r="H118" s="2"/>
      <c r="I118" s="2"/>
    </row>
    <row r="119" ht="15.75" customHeight="1"/>
    <row r="120" ht="15.75" customHeight="1"/>
    <row r="121" ht="15.75" customHeight="1">
      <c r="D121" s="88"/>
    </row>
    <row r="122" ht="15.75" customHeight="1">
      <c r="D122" s="88"/>
    </row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D11:G11"/>
    <mergeCell ref="A12:B13"/>
    <mergeCell ref="D12:D13"/>
    <mergeCell ref="E12:E13"/>
    <mergeCell ref="F12:F13"/>
    <mergeCell ref="G12:G13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38"/>
    <col customWidth="1" min="2" max="2" width="31.38"/>
    <col customWidth="1" min="3" max="3" width="1.63"/>
    <col customWidth="1" min="4" max="4" width="13.0"/>
    <col customWidth="1" min="5" max="5" width="10.5"/>
    <col customWidth="1" min="6" max="6" width="10.25"/>
    <col customWidth="1" min="7" max="7" width="10.5"/>
    <col customWidth="1" min="8" max="8" width="4.63"/>
    <col customWidth="1" min="9" max="9" width="11.13"/>
    <col customWidth="1" min="10" max="10" width="13.0"/>
    <col customWidth="1" min="11" max="18" width="8.0"/>
    <col customWidth="1" min="19" max="26" width="7.63"/>
  </cols>
  <sheetData>
    <row r="1">
      <c r="A1" s="3"/>
      <c r="B1" s="3" t="s">
        <v>0</v>
      </c>
      <c r="C1" s="2"/>
      <c r="D1" s="3"/>
      <c r="E1" s="3" t="s">
        <v>134</v>
      </c>
      <c r="F1" s="3"/>
      <c r="G1" s="4"/>
      <c r="H1" s="3"/>
      <c r="I1" s="8"/>
      <c r="J1" s="3"/>
      <c r="K1" s="4"/>
      <c r="L1" s="2"/>
      <c r="M1" s="3"/>
      <c r="N1" s="3"/>
      <c r="O1" s="3"/>
      <c r="P1" s="4"/>
      <c r="Q1" s="2"/>
      <c r="R1" s="9"/>
      <c r="S1" s="2"/>
      <c r="T1" s="2"/>
      <c r="U1" s="2"/>
      <c r="V1" s="2"/>
      <c r="W1" s="2"/>
      <c r="X1" s="2"/>
      <c r="Y1" s="2"/>
      <c r="Z1" s="2"/>
    </row>
    <row r="2">
      <c r="A2" s="6"/>
      <c r="B2" s="6"/>
      <c r="C2" s="2"/>
      <c r="D2" s="6"/>
      <c r="E2" s="6"/>
      <c r="F2" s="6"/>
      <c r="G2" s="7"/>
      <c r="H2" s="6"/>
      <c r="I2" s="10"/>
      <c r="J2" s="6"/>
      <c r="K2" s="7"/>
      <c r="L2" s="2"/>
      <c r="M2" s="6"/>
      <c r="N2" s="6"/>
      <c r="O2" s="6"/>
      <c r="P2" s="7"/>
      <c r="Q2" s="2"/>
      <c r="R2" s="11"/>
      <c r="S2" s="2"/>
      <c r="T2" s="2"/>
      <c r="U2" s="2"/>
      <c r="V2" s="2"/>
      <c r="W2" s="2"/>
      <c r="X2" s="2"/>
      <c r="Y2" s="2"/>
      <c r="Z2" s="2"/>
    </row>
    <row r="3">
      <c r="A3" s="6"/>
      <c r="B3" s="3" t="s">
        <v>5</v>
      </c>
      <c r="C3" s="2"/>
      <c r="D3" s="3"/>
      <c r="E3" s="6"/>
      <c r="F3" s="6"/>
      <c r="G3" s="7"/>
      <c r="H3" s="6"/>
      <c r="I3" s="10"/>
      <c r="J3" s="6"/>
      <c r="K3" s="7"/>
      <c r="L3" s="2"/>
      <c r="M3" s="6"/>
      <c r="N3" s="6"/>
      <c r="O3" s="6"/>
      <c r="P3" s="7"/>
      <c r="Q3" s="2"/>
      <c r="R3" s="11"/>
      <c r="S3" s="2"/>
      <c r="T3" s="2"/>
      <c r="U3" s="2"/>
      <c r="V3" s="2"/>
      <c r="W3" s="2"/>
      <c r="X3" s="2"/>
      <c r="Y3" s="2"/>
      <c r="Z3" s="2"/>
    </row>
    <row r="4">
      <c r="A4" s="6"/>
      <c r="B4" s="6"/>
      <c r="C4" s="2"/>
      <c r="D4" s="6"/>
      <c r="E4" s="6"/>
      <c r="F4" s="6"/>
      <c r="G4" s="7"/>
      <c r="H4" s="6"/>
      <c r="I4" s="10"/>
      <c r="J4" s="6"/>
      <c r="K4" s="7"/>
      <c r="L4" s="2"/>
      <c r="M4" s="6"/>
      <c r="N4" s="6"/>
      <c r="O4" s="6"/>
      <c r="P4" s="7"/>
      <c r="Q4" s="2"/>
      <c r="R4" s="11"/>
      <c r="S4" s="2"/>
      <c r="T4" s="2"/>
      <c r="U4" s="2"/>
      <c r="V4" s="2"/>
      <c r="W4" s="2"/>
      <c r="X4" s="2"/>
      <c r="Y4" s="2"/>
      <c r="Z4" s="2"/>
    </row>
    <row r="5" ht="15.0" customHeight="1">
      <c r="A5" s="6"/>
      <c r="B5" s="6"/>
      <c r="C5" s="2"/>
      <c r="D5" s="93" t="s">
        <v>135</v>
      </c>
      <c r="E5" s="94"/>
      <c r="F5" s="94"/>
      <c r="G5" s="95"/>
      <c r="H5" s="2"/>
      <c r="I5" s="2"/>
      <c r="J5" s="2"/>
      <c r="K5" s="1"/>
      <c r="L5" s="2"/>
      <c r="M5" s="6"/>
      <c r="N5" s="6"/>
      <c r="O5" s="6"/>
      <c r="P5" s="7"/>
      <c r="Q5" s="2"/>
      <c r="R5" s="11"/>
      <c r="S5" s="2"/>
      <c r="T5" s="2"/>
      <c r="U5" s="2"/>
      <c r="V5" s="2"/>
      <c r="W5" s="2"/>
      <c r="X5" s="2"/>
      <c r="Y5" s="2"/>
      <c r="Z5" s="2"/>
    </row>
    <row r="6">
      <c r="A6" s="6"/>
      <c r="B6" s="6"/>
      <c r="C6" s="2"/>
      <c r="D6" s="96" t="s">
        <v>136</v>
      </c>
      <c r="E6" s="97"/>
      <c r="F6" s="98"/>
      <c r="G6" s="99">
        <f>'план 2019. - извор 01'!G117</f>
        <v>81230351</v>
      </c>
      <c r="H6" s="2"/>
      <c r="I6" s="88"/>
      <c r="J6" s="2"/>
      <c r="K6" s="1"/>
      <c r="L6" s="2"/>
      <c r="M6" s="6"/>
      <c r="N6" s="6"/>
      <c r="O6" s="6"/>
      <c r="P6" s="7"/>
      <c r="Q6" s="2"/>
      <c r="R6" s="11"/>
      <c r="S6" s="2"/>
      <c r="T6" s="2"/>
      <c r="U6" s="2"/>
      <c r="V6" s="2"/>
      <c r="W6" s="2"/>
      <c r="X6" s="2"/>
      <c r="Y6" s="2"/>
      <c r="Z6" s="2"/>
    </row>
    <row r="7">
      <c r="A7" s="6"/>
      <c r="B7" s="6"/>
      <c r="C7" s="2"/>
      <c r="D7" s="96" t="s">
        <v>137</v>
      </c>
      <c r="E7" s="97"/>
      <c r="F7" s="98"/>
      <c r="G7" s="99">
        <f>'план 2019. - извор 04'!G117</f>
        <v>42621878</v>
      </c>
      <c r="H7" s="2"/>
      <c r="I7" s="88"/>
      <c r="J7" s="2"/>
      <c r="K7" s="1"/>
      <c r="L7" s="2"/>
      <c r="M7" s="6"/>
      <c r="N7" s="6"/>
      <c r="O7" s="6"/>
      <c r="P7" s="7"/>
      <c r="Q7" s="2"/>
      <c r="R7" s="11"/>
      <c r="S7" s="2"/>
      <c r="T7" s="2"/>
      <c r="U7" s="2"/>
      <c r="V7" s="2"/>
      <c r="W7" s="2"/>
      <c r="X7" s="2"/>
      <c r="Y7" s="2"/>
      <c r="Z7" s="2"/>
    </row>
    <row r="8">
      <c r="A8" s="6"/>
      <c r="B8" s="6"/>
      <c r="C8" s="2"/>
      <c r="D8" s="96" t="s">
        <v>138</v>
      </c>
      <c r="E8" s="97"/>
      <c r="F8" s="98"/>
      <c r="G8" s="99">
        <f>'план 2019. - извор 07'!G117</f>
        <v>64304647.53</v>
      </c>
      <c r="H8" s="2"/>
      <c r="I8" s="2"/>
      <c r="J8" s="2"/>
      <c r="K8" s="1"/>
      <c r="L8" s="2"/>
      <c r="M8" s="6"/>
      <c r="N8" s="6"/>
      <c r="O8" s="6"/>
      <c r="P8" s="7"/>
      <c r="Q8" s="2"/>
      <c r="R8" s="11"/>
      <c r="S8" s="2"/>
      <c r="T8" s="2"/>
      <c r="U8" s="2"/>
      <c r="V8" s="2"/>
      <c r="W8" s="2"/>
      <c r="X8" s="2"/>
      <c r="Y8" s="2"/>
      <c r="Z8" s="2"/>
    </row>
    <row r="9">
      <c r="A9" s="6"/>
      <c r="B9" s="6"/>
      <c r="C9" s="2"/>
      <c r="D9" s="100" t="s">
        <v>139</v>
      </c>
      <c r="E9" s="101"/>
      <c r="F9" s="102"/>
      <c r="G9" s="103">
        <f>'буџетска резерва'!G117</f>
        <v>40966920</v>
      </c>
      <c r="H9" s="2"/>
      <c r="I9" s="2"/>
      <c r="J9" s="2"/>
      <c r="K9" s="1"/>
      <c r="L9" s="2"/>
      <c r="M9" s="6"/>
      <c r="N9" s="6"/>
      <c r="O9" s="6"/>
      <c r="P9" s="7"/>
      <c r="Q9" s="2"/>
      <c r="R9" s="11"/>
      <c r="S9" s="2"/>
      <c r="T9" s="2"/>
      <c r="U9" s="2"/>
      <c r="V9" s="2"/>
      <c r="W9" s="2"/>
      <c r="X9" s="2"/>
      <c r="Y9" s="2"/>
      <c r="Z9" s="2"/>
    </row>
    <row r="10">
      <c r="A10" s="6"/>
      <c r="B10" s="6"/>
      <c r="C10" s="2"/>
      <c r="D10" s="104" t="s">
        <v>134</v>
      </c>
      <c r="E10" s="105"/>
      <c r="F10" s="106"/>
      <c r="G10" s="107">
        <f>SUM(G6:G9)</f>
        <v>229123796.5</v>
      </c>
      <c r="H10" s="2"/>
      <c r="I10" s="108"/>
      <c r="J10" s="2"/>
      <c r="K10" s="1"/>
      <c r="L10" s="2"/>
      <c r="M10" s="6"/>
      <c r="N10" s="6"/>
      <c r="O10" s="6"/>
      <c r="P10" s="7"/>
      <c r="Q10" s="2"/>
      <c r="R10" s="11"/>
      <c r="S10" s="2"/>
      <c r="T10" s="2"/>
      <c r="U10" s="2"/>
      <c r="V10" s="2"/>
      <c r="W10" s="2"/>
      <c r="X10" s="2"/>
      <c r="Y10" s="2"/>
      <c r="Z10" s="2"/>
    </row>
    <row r="11">
      <c r="A11" s="6"/>
      <c r="B11" s="6"/>
      <c r="C11" s="2"/>
      <c r="D11" s="109"/>
      <c r="E11" s="109"/>
      <c r="F11" s="110"/>
      <c r="G11" s="111"/>
      <c r="H11" s="6"/>
      <c r="I11" s="10"/>
      <c r="J11" s="6"/>
      <c r="K11" s="7"/>
      <c r="L11" s="2"/>
      <c r="M11" s="6"/>
      <c r="N11" s="6"/>
      <c r="O11" s="6"/>
      <c r="P11" s="7"/>
      <c r="Q11" s="2"/>
      <c r="R11" s="11"/>
      <c r="S11" s="2"/>
      <c r="T11" s="2"/>
      <c r="U11" s="2"/>
      <c r="V11" s="2"/>
      <c r="W11" s="2"/>
      <c r="X11" s="2"/>
      <c r="Y11" s="2"/>
      <c r="Z11" s="2"/>
    </row>
    <row r="12">
      <c r="A12" s="6"/>
      <c r="B12" s="3"/>
      <c r="C12" s="2"/>
      <c r="D12" s="6"/>
      <c r="E12" s="6"/>
      <c r="F12" s="15"/>
      <c r="G12" s="7"/>
      <c r="H12" s="6"/>
      <c r="I12" s="10"/>
      <c r="J12" s="6"/>
      <c r="K12" s="7"/>
      <c r="L12" s="2"/>
      <c r="M12" s="6"/>
      <c r="N12" s="6"/>
      <c r="O12" s="6"/>
      <c r="P12" s="7"/>
      <c r="Q12" s="2"/>
      <c r="R12" s="11"/>
      <c r="S12" s="2"/>
      <c r="T12" s="2"/>
      <c r="U12" s="2"/>
      <c r="V12" s="2"/>
      <c r="W12" s="2"/>
      <c r="X12" s="2"/>
      <c r="Y12" s="2"/>
      <c r="Z12" s="2"/>
    </row>
    <row r="13">
      <c r="A13" s="12" t="s">
        <v>7</v>
      </c>
      <c r="B13" s="13"/>
      <c r="C13" s="14"/>
      <c r="D13" s="16" t="s">
        <v>140</v>
      </c>
      <c r="E13" s="17" t="s">
        <v>141</v>
      </c>
      <c r="F13" s="18" t="s">
        <v>142</v>
      </c>
      <c r="G13" s="19" t="s">
        <v>143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0.25" customHeight="1">
      <c r="A14" s="20"/>
      <c r="B14" s="21"/>
      <c r="C14" s="14"/>
      <c r="D14" s="22"/>
      <c r="E14" s="23"/>
      <c r="F14" s="24"/>
      <c r="G14" s="2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6">
        <v>400000.0</v>
      </c>
      <c r="B15" s="27" t="s">
        <v>16</v>
      </c>
      <c r="C15" s="14"/>
      <c r="D15" s="28">
        <f>SUM(D16+D33+D81+D85+D91+D93)</f>
        <v>92956664</v>
      </c>
      <c r="E15" s="28">
        <f t="shared" ref="E15:F15" si="1">E16+E33+E81+E85+E91+E93</f>
        <v>66445647.53</v>
      </c>
      <c r="F15" s="28">
        <f t="shared" si="1"/>
        <v>0</v>
      </c>
      <c r="G15" s="29">
        <f t="shared" ref="G15:G105" si="3">SUM(D15:F15)</f>
        <v>159402311.5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30">
        <v>410000.0</v>
      </c>
      <c r="B16" s="31" t="s">
        <v>17</v>
      </c>
      <c r="C16" s="14"/>
      <c r="D16" s="32">
        <f t="shared" ref="D16:F16" si="2">SUM(D17+D19+D23+D25+D29+D31)</f>
        <v>60944504</v>
      </c>
      <c r="E16" s="32">
        <f t="shared" si="2"/>
        <v>0</v>
      </c>
      <c r="F16" s="32">
        <f t="shared" si="2"/>
        <v>0</v>
      </c>
      <c r="G16" s="33">
        <f t="shared" si="3"/>
        <v>60944504</v>
      </c>
      <c r="H16" s="2"/>
      <c r="I16" s="2"/>
      <c r="J16" s="8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34">
        <v>411000.0</v>
      </c>
      <c r="B17" s="35" t="s">
        <v>18</v>
      </c>
      <c r="C17" s="14"/>
      <c r="D17" s="36">
        <f t="shared" ref="D17:F17" si="4">D18</f>
        <v>47778793</v>
      </c>
      <c r="E17" s="36">
        <f t="shared" si="4"/>
        <v>0</v>
      </c>
      <c r="F17" s="36">
        <f t="shared" si="4"/>
        <v>0</v>
      </c>
      <c r="G17" s="37">
        <f t="shared" si="3"/>
        <v>47778793</v>
      </c>
      <c r="H17" s="2"/>
      <c r="I17" s="2"/>
      <c r="J17" s="8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38">
        <v>411100.0</v>
      </c>
      <c r="B18" s="39" t="s">
        <v>19</v>
      </c>
      <c r="C18" s="14"/>
      <c r="D18" s="40">
        <f>'план 2019. - извор 01'!D17+'план 2019. - извор 04'!D17+'план 2019. - извор 07'!D17+'буџетска резерва'!D17</f>
        <v>47778793</v>
      </c>
      <c r="E18" s="41">
        <f>'план 2019. - извор 01'!E17+'план 2019. - извор 04'!E17+'план 2019. - извор 07'!E17+'буџетска резерва'!E17</f>
        <v>0</v>
      </c>
      <c r="F18" s="41">
        <f>'план 2019. - извор 01'!F17+'план 2019. - извор 04'!F17+'план 2019. - извор 07'!F17+'буџетска резерва'!F17</f>
        <v>0</v>
      </c>
      <c r="G18" s="42">
        <f t="shared" si="3"/>
        <v>47778793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34">
        <v>412000.0</v>
      </c>
      <c r="B19" s="35" t="s">
        <v>20</v>
      </c>
      <c r="C19" s="14"/>
      <c r="D19" s="36">
        <f t="shared" ref="D19:F19" si="5">D20+D21+D22</f>
        <v>8262659</v>
      </c>
      <c r="E19" s="36">
        <f t="shared" si="5"/>
        <v>0</v>
      </c>
      <c r="F19" s="36">
        <f t="shared" si="5"/>
        <v>0</v>
      </c>
      <c r="G19" s="37">
        <f t="shared" si="3"/>
        <v>8262659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43">
        <v>412100.0</v>
      </c>
      <c r="B20" s="44" t="s">
        <v>21</v>
      </c>
      <c r="C20" s="14"/>
      <c r="D20" s="40">
        <f>'план 2019. - извор 01'!D19+'план 2019. - извор 04'!D19+'план 2019. - извор 07'!D19+'буџетска резерва'!D19</f>
        <v>5781453</v>
      </c>
      <c r="E20" s="41">
        <f>'план 2019. - извор 01'!E19+'план 2019. - извор 04'!E19+'план 2019. - извор 07'!E19+'буџетска резерва'!E19</f>
        <v>0</v>
      </c>
      <c r="F20" s="41">
        <f>'план 2019. - извор 01'!F19+'план 2019. - извор 04'!F19+'план 2019. - извор 07'!F19+'буџетска резерва'!F19</f>
        <v>0</v>
      </c>
      <c r="G20" s="42">
        <f t="shared" si="3"/>
        <v>5781453</v>
      </c>
      <c r="H20" s="2"/>
      <c r="I20" s="2"/>
      <c r="J20" s="8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43">
        <v>412200.0</v>
      </c>
      <c r="B21" s="44" t="s">
        <v>22</v>
      </c>
      <c r="C21" s="14"/>
      <c r="D21" s="40">
        <f>'план 2019. - извор 01'!D20+'план 2019. - извор 04'!D20+'план 2019. - извор 07'!D20+'буџетска резерва'!D20</f>
        <v>2481206</v>
      </c>
      <c r="E21" s="41">
        <f>'план 2019. - извор 01'!E20+'план 2019. - извор 04'!E20+'план 2019. - извор 07'!E20+'буџетска резерва'!E20</f>
        <v>0</v>
      </c>
      <c r="F21" s="41">
        <f>'план 2019. - извор 01'!F20+'план 2019. - извор 04'!F20+'план 2019. - извор 07'!F20+'буџетска резерва'!F20</f>
        <v>0</v>
      </c>
      <c r="G21" s="42">
        <f t="shared" si="3"/>
        <v>2481206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43">
        <v>412300.0</v>
      </c>
      <c r="B22" s="44" t="s">
        <v>23</v>
      </c>
      <c r="C22" s="14"/>
      <c r="D22" s="40">
        <f>'план 2019. - извор 01'!D21+'план 2019. - извор 04'!D21+'план 2019. - извор 07'!D21+'буџетска резерва'!D21</f>
        <v>0</v>
      </c>
      <c r="E22" s="41">
        <f>'план 2019. - извор 01'!E21+'план 2019. - извор 04'!E21+'план 2019. - извор 07'!E21+'буџетска резерва'!E21</f>
        <v>0</v>
      </c>
      <c r="F22" s="41">
        <f>'план 2019. - извор 01'!F21+'план 2019. - извор 04'!F21+'план 2019. - извор 07'!F21+'буџетска резерва'!F21</f>
        <v>0</v>
      </c>
      <c r="G22" s="42">
        <f t="shared" si="3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34">
        <v>413000.0</v>
      </c>
      <c r="B23" s="35" t="s">
        <v>24</v>
      </c>
      <c r="C23" s="14"/>
      <c r="D23" s="36">
        <f t="shared" ref="D23:F23" si="6">D24</f>
        <v>2473000</v>
      </c>
      <c r="E23" s="36">
        <f t="shared" si="6"/>
        <v>0</v>
      </c>
      <c r="F23" s="36">
        <f t="shared" si="6"/>
        <v>0</v>
      </c>
      <c r="G23" s="37">
        <f t="shared" si="3"/>
        <v>2473000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43">
        <v>413100.0</v>
      </c>
      <c r="B24" s="44" t="s">
        <v>29</v>
      </c>
      <c r="C24" s="14"/>
      <c r="D24" s="46">
        <f>'план 2019. - извор 01'!D23+'план 2019. - извор 04'!D23+'план 2019. - извор 07'!D23+'буџетска резерва'!D23</f>
        <v>2473000</v>
      </c>
      <c r="E24" s="46">
        <f>'план 2019. - извор 01'!E23+'план 2019. - извор 04'!E23+'план 2019. - извор 07'!E23+'буџетска резерва'!E23</f>
        <v>0</v>
      </c>
      <c r="F24" s="46">
        <f>'план 2019. - извор 01'!F23+'план 2019. - извор 04'!F23+'план 2019. - извор 07'!F23+'буџетска резерва'!F23</f>
        <v>0</v>
      </c>
      <c r="G24" s="42">
        <f t="shared" si="3"/>
        <v>2473000</v>
      </c>
      <c r="H24" s="2"/>
      <c r="I24" s="2"/>
      <c r="J24" s="8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34">
        <v>414000.0</v>
      </c>
      <c r="B25" s="35" t="s">
        <v>30</v>
      </c>
      <c r="C25" s="14"/>
      <c r="D25" s="36">
        <f t="shared" ref="D25:F25" si="7">D26+D27+D28</f>
        <v>1430000</v>
      </c>
      <c r="E25" s="36">
        <f t="shared" si="7"/>
        <v>0</v>
      </c>
      <c r="F25" s="36">
        <f t="shared" si="7"/>
        <v>0</v>
      </c>
      <c r="G25" s="37">
        <f t="shared" si="3"/>
        <v>1430000</v>
      </c>
      <c r="H25" s="2"/>
      <c r="I25" s="2"/>
      <c r="J25" s="8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43">
        <v>414100.0</v>
      </c>
      <c r="B26" s="44" t="s">
        <v>31</v>
      </c>
      <c r="C26" s="14"/>
      <c r="D26" s="41">
        <f>'план 2019. - извор 01'!D25+'план 2019. - извор 04'!D25+'план 2019. - извор 07'!D25+'буџетска резерва'!D25</f>
        <v>100000</v>
      </c>
      <c r="E26" s="41">
        <f>'план 2019. - извор 01'!E25+'план 2019. - извор 04'!E25+'план 2019. - извор 07'!E25+'буџетска резерва'!E25</f>
        <v>0</v>
      </c>
      <c r="F26" s="41">
        <f>'план 2019. - извор 01'!F25+'план 2019. - извор 04'!F25+'план 2019. - извор 07'!F25+'буџетска резерва'!F25</f>
        <v>0</v>
      </c>
      <c r="G26" s="42">
        <f t="shared" si="3"/>
        <v>100000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43">
        <v>414300.0</v>
      </c>
      <c r="B27" s="44" t="s">
        <v>32</v>
      </c>
      <c r="C27" s="14"/>
      <c r="D27" s="41">
        <f>'план 2019. - извор 01'!D26+'план 2019. - извор 04'!D26+'план 2019. - извор 07'!D26+'буџетска резерва'!D26</f>
        <v>450000</v>
      </c>
      <c r="E27" s="41">
        <f>'план 2019. - извор 01'!E26+'план 2019. - извор 04'!E26+'план 2019. - извор 07'!E26+'буџетска резерва'!E26</f>
        <v>0</v>
      </c>
      <c r="F27" s="41">
        <f>'план 2019. - извор 01'!F26+'план 2019. - извор 04'!F26+'план 2019. - извор 07'!F26+'буџетска резерва'!F26</f>
        <v>0</v>
      </c>
      <c r="G27" s="42">
        <f t="shared" si="3"/>
        <v>450000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43">
        <v>414400.0</v>
      </c>
      <c r="B28" s="44" t="s">
        <v>144</v>
      </c>
      <c r="C28" s="14"/>
      <c r="D28" s="41">
        <f>'план 2019. - извор 01'!D27+'план 2019. - извор 04'!D27+'план 2019. - извор 07'!D27+'буџетска резерва'!D27</f>
        <v>880000</v>
      </c>
      <c r="E28" s="41">
        <f>'план 2019. - извор 01'!E27+'план 2019. - извор 04'!E27+'план 2019. - извор 07'!E27+'буџетска резерва'!E27</f>
        <v>0</v>
      </c>
      <c r="F28" s="41">
        <f>'план 2019. - извор 01'!F27+'план 2019. - извор 04'!F27+'план 2019. - извор 07'!F27+'буџетска резерва'!F27</f>
        <v>0</v>
      </c>
      <c r="G28" s="42">
        <f t="shared" si="3"/>
        <v>880000</v>
      </c>
      <c r="H28" s="2"/>
      <c r="I28" s="2"/>
      <c r="J28" s="8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34">
        <v>415000.0</v>
      </c>
      <c r="B29" s="35" t="s">
        <v>34</v>
      </c>
      <c r="C29" s="14"/>
      <c r="D29" s="36">
        <f t="shared" ref="D29:F29" si="8">D30</f>
        <v>0</v>
      </c>
      <c r="E29" s="36">
        <f t="shared" si="8"/>
        <v>0</v>
      </c>
      <c r="F29" s="36">
        <f t="shared" si="8"/>
        <v>0</v>
      </c>
      <c r="G29" s="37">
        <f t="shared" si="3"/>
        <v>0</v>
      </c>
      <c r="H29" s="2"/>
      <c r="I29" s="2"/>
      <c r="J29" s="8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43">
        <v>415100.0</v>
      </c>
      <c r="B30" s="44" t="s">
        <v>35</v>
      </c>
      <c r="C30" s="14"/>
      <c r="D30" s="41">
        <f>'план 2019. - извор 01'!D29+'план 2019. - извор 04'!D29+'план 2019. - извор 07'!D29+'буџетска резерва'!D29</f>
        <v>0</v>
      </c>
      <c r="E30" s="41">
        <f>'план 2019. - извор 01'!E29+'план 2019. - извор 04'!E29+'план 2019. - извор 07'!E29+'буџетска резерва'!E29</f>
        <v>0</v>
      </c>
      <c r="F30" s="41">
        <f>'план 2019. - извор 01'!F29+'план 2019. - извор 04'!F29+'план 2019. - извор 07'!F29+'буџетска резерва'!F29</f>
        <v>0</v>
      </c>
      <c r="G30" s="42">
        <f t="shared" si="3"/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34">
        <v>416000.0</v>
      </c>
      <c r="B31" s="35" t="s">
        <v>36</v>
      </c>
      <c r="C31" s="14"/>
      <c r="D31" s="48">
        <f t="shared" ref="D31:F31" si="9">D32</f>
        <v>1000052</v>
      </c>
      <c r="E31" s="48">
        <f t="shared" si="9"/>
        <v>0</v>
      </c>
      <c r="F31" s="48">
        <f t="shared" si="9"/>
        <v>0</v>
      </c>
      <c r="G31" s="37">
        <f t="shared" si="3"/>
        <v>1000052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43">
        <v>416100.0</v>
      </c>
      <c r="B32" s="44" t="s">
        <v>37</v>
      </c>
      <c r="C32" s="14"/>
      <c r="D32" s="49">
        <f>'план 2019. - извор 01'!D31+'план 2019. - извор 04'!D31+'план 2019. - извор 07'!D31+'буџетска резерва'!D31</f>
        <v>1000052</v>
      </c>
      <c r="E32" s="50">
        <f>'план 2019. - извор 01'!E31+'план 2019. - извор 04'!E31+'план 2019. - извор 07'!E31+'буџетска резерва'!E31</f>
        <v>0</v>
      </c>
      <c r="F32" s="50">
        <f>'план 2019. - извор 01'!F31+'план 2019. - извор 04'!F31+'план 2019. - извор 07'!F31+'буџетска резерва'!F31</f>
        <v>0</v>
      </c>
      <c r="G32" s="42">
        <f t="shared" si="3"/>
        <v>1000052</v>
      </c>
      <c r="H32" s="2"/>
      <c r="I32" s="2"/>
      <c r="J32" s="8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30">
        <v>420000.0</v>
      </c>
      <c r="B33" s="31" t="s">
        <v>38</v>
      </c>
      <c r="C33" s="14"/>
      <c r="D33" s="32">
        <f t="shared" ref="D33:F33" si="10">SUM(D34+D51+D56+D65+D70+D73)</f>
        <v>25949000</v>
      </c>
      <c r="E33" s="32">
        <f t="shared" si="10"/>
        <v>66445647.53</v>
      </c>
      <c r="F33" s="32">
        <f t="shared" si="10"/>
        <v>0</v>
      </c>
      <c r="G33" s="33">
        <f t="shared" si="3"/>
        <v>92394647.53</v>
      </c>
      <c r="H33" s="2"/>
      <c r="I33" s="2"/>
      <c r="J33" s="8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34">
        <v>421000.0</v>
      </c>
      <c r="B34" s="35" t="s">
        <v>39</v>
      </c>
      <c r="C34" s="14"/>
      <c r="D34" s="48">
        <f t="shared" ref="D34:F34" si="11">SUM(D35:D50)</f>
        <v>12059000</v>
      </c>
      <c r="E34" s="48">
        <f t="shared" si="11"/>
        <v>100000</v>
      </c>
      <c r="F34" s="48">
        <f t="shared" si="11"/>
        <v>0</v>
      </c>
      <c r="G34" s="37">
        <f t="shared" si="3"/>
        <v>12159000</v>
      </c>
      <c r="H34" s="2"/>
      <c r="I34" s="2"/>
      <c r="J34" s="8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43">
        <v>421100.0</v>
      </c>
      <c r="B35" s="44" t="s">
        <v>40</v>
      </c>
      <c r="C35" s="14"/>
      <c r="D35" s="52">
        <f>'план 2019. - извор 01'!D34+'план 2019. - извор 04'!D34+'план 2019. - извор 07'!D34+'буџетска резерва'!D34</f>
        <v>400000</v>
      </c>
      <c r="E35" s="52">
        <f>'план 2019. - извор 01'!E34+'план 2019. - извор 04'!E34+'план 2019. - извор 07'!E34+'буџетска резерва'!E34</f>
        <v>0</v>
      </c>
      <c r="F35" s="52">
        <f>'план 2019. - извор 01'!F34+'план 2019. - извор 04'!F34+'план 2019. - извор 07'!F34+'буџетска резерва'!F34</f>
        <v>0</v>
      </c>
      <c r="G35" s="42">
        <f t="shared" si="3"/>
        <v>400000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43">
        <v>421211.0</v>
      </c>
      <c r="B36" s="44" t="s">
        <v>42</v>
      </c>
      <c r="C36" s="14"/>
      <c r="D36" s="53">
        <f>'план 2019. - извор 01'!D35+'план 2019. - извор 04'!D35+'план 2019. - извор 07'!D35+'буџетска резерва'!D35</f>
        <v>1284000</v>
      </c>
      <c r="E36" s="52">
        <f>'план 2019. - извор 01'!E35+'план 2019. - извор 04'!E35+'план 2019. - извор 07'!E35+'буџетска резерва'!E35</f>
        <v>0</v>
      </c>
      <c r="F36" s="52">
        <f>'план 2019. - извор 01'!F35+'план 2019. - извор 04'!F35+'план 2019. - извор 07'!F35+'буџетска резерва'!F35</f>
        <v>0</v>
      </c>
      <c r="G36" s="42">
        <f t="shared" si="3"/>
        <v>1284000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43">
        <v>421221.0</v>
      </c>
      <c r="B37" s="44" t="s">
        <v>43</v>
      </c>
      <c r="C37" s="14"/>
      <c r="D37" s="52">
        <f>'план 2019. - извор 01'!D36+'план 2019. - извор 04'!D36+'план 2019. - извор 07'!D36+'буџетска резерва'!D36</f>
        <v>0</v>
      </c>
      <c r="E37" s="52">
        <f>'план 2019. - извор 01'!E36+'план 2019. - извор 04'!E36+'план 2019. - извор 07'!E36+'буџетска резерва'!E36</f>
        <v>0</v>
      </c>
      <c r="F37" s="52">
        <f>'план 2019. - извор 01'!F36+'план 2019. - извор 04'!F36+'план 2019. - извор 07'!F36+'буџетска резерва'!F36</f>
        <v>0</v>
      </c>
      <c r="G37" s="42">
        <f t="shared" si="3"/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43">
        <v>421222.0</v>
      </c>
      <c r="B38" s="44" t="s">
        <v>44</v>
      </c>
      <c r="C38" s="14"/>
      <c r="D38" s="52">
        <f>'план 2019. - извор 01'!D37+'план 2019. - извор 04'!D37+'план 2019. - извор 07'!D37+'буџетска резерва'!D37</f>
        <v>3700000</v>
      </c>
      <c r="E38" s="52">
        <f>'план 2019. - извор 01'!E37+'план 2019. - извор 04'!E37+'план 2019. - извор 07'!E37+'буџетска резерва'!E37</f>
        <v>0</v>
      </c>
      <c r="F38" s="52">
        <f>'план 2019. - извор 01'!F37+'план 2019. - извор 04'!F37+'план 2019. - извор 07'!F37+'буџетска резерва'!F37</f>
        <v>0</v>
      </c>
      <c r="G38" s="42">
        <f t="shared" si="3"/>
        <v>3700000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43">
        <v>421225.0</v>
      </c>
      <c r="B39" s="44" t="s">
        <v>45</v>
      </c>
      <c r="C39" s="14"/>
      <c r="D39" s="52">
        <f>'план 2019. - извор 01'!D38+'план 2019. - извор 04'!D38+'план 2019. - извор 07'!D38+'буџетска резерва'!D38</f>
        <v>0</v>
      </c>
      <c r="E39" s="52">
        <f>'план 2019. - извор 01'!E38+'план 2019. - извор 04'!E38+'план 2019. - извор 07'!E38+'буџетска резерва'!E38</f>
        <v>0</v>
      </c>
      <c r="F39" s="52">
        <f>'план 2019. - извор 01'!F38+'план 2019. - извор 04'!F38+'план 2019. - извор 07'!F38+'буџетска резерва'!F38</f>
        <v>0</v>
      </c>
      <c r="G39" s="42">
        <f t="shared" si="3"/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43">
        <v>421311.0</v>
      </c>
      <c r="B40" s="44" t="s">
        <v>46</v>
      </c>
      <c r="C40" s="14"/>
      <c r="D40" s="52">
        <f>'план 2019. - извор 01'!D39+'план 2019. - извор 04'!D39+'план 2019. - извор 07'!D39+'буџетска резерва'!D39</f>
        <v>75000</v>
      </c>
      <c r="E40" s="52">
        <f>'план 2019. - извор 01'!E39+'план 2019. - извор 04'!E39+'план 2019. - извор 07'!E39+'буџетска резерва'!E39</f>
        <v>0</v>
      </c>
      <c r="F40" s="52">
        <f>'план 2019. - извор 01'!F39+'план 2019. - извор 04'!F39+'план 2019. - извор 07'!F39+'буџетска резерва'!F39</f>
        <v>0</v>
      </c>
      <c r="G40" s="42">
        <f t="shared" si="3"/>
        <v>75000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43">
        <v>421321.0</v>
      </c>
      <c r="B41" s="44" t="s">
        <v>47</v>
      </c>
      <c r="C41" s="14"/>
      <c r="D41" s="52">
        <f>'план 2019. - извор 01'!D40+'план 2019. - извор 04'!D40+'план 2019. - извор 07'!D40+'буџетска резерва'!D40</f>
        <v>0</v>
      </c>
      <c r="E41" s="52">
        <f>'план 2019. - извор 01'!E40+'план 2019. - извор 04'!E40+'план 2019. - извор 07'!E40+'буџетска резерва'!E40</f>
        <v>0</v>
      </c>
      <c r="F41" s="52">
        <f>'план 2019. - извор 01'!F40+'план 2019. - извор 04'!F40+'план 2019. - извор 07'!F40+'буџетска резерва'!F40</f>
        <v>0</v>
      </c>
      <c r="G41" s="42">
        <f t="shared" si="3"/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43">
        <v>421323.0</v>
      </c>
      <c r="B42" s="44" t="s">
        <v>48</v>
      </c>
      <c r="C42" s="14"/>
      <c r="D42" s="52">
        <f>'план 2019. - извор 01'!D41+'план 2019. - извор 04'!D41+'план 2019. - извор 07'!D41+'буџетска резерва'!D41</f>
        <v>3100000</v>
      </c>
      <c r="E42" s="52">
        <f>'план 2019. - извор 01'!E41+'план 2019. - извор 04'!E41+'план 2019. - извор 07'!E41+'буџетска резерва'!E41</f>
        <v>0</v>
      </c>
      <c r="F42" s="52">
        <f>'план 2019. - извор 01'!F41+'план 2019. - извор 04'!F41+'план 2019. - извор 07'!F41+'буџетска резерва'!F41</f>
        <v>0</v>
      </c>
      <c r="G42" s="42">
        <f t="shared" si="3"/>
        <v>3100000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43">
        <v>421324.0</v>
      </c>
      <c r="B43" s="44" t="s">
        <v>49</v>
      </c>
      <c r="C43" s="14"/>
      <c r="D43" s="52">
        <f>'план 2019. - извор 01'!D42+'план 2019. - извор 04'!D42+'план 2019. - извор 07'!D42+'буџетска резерва'!D42</f>
        <v>100000</v>
      </c>
      <c r="E43" s="52">
        <f>'план 2019. - извор 01'!E42+'план 2019. - извор 04'!E42+'план 2019. - извор 07'!E42+'буџетска резерва'!E42</f>
        <v>0</v>
      </c>
      <c r="F43" s="52">
        <f>'план 2019. - извор 01'!F42+'план 2019. - извор 04'!F42+'план 2019. - извор 07'!F42+'буџетска резерва'!F42</f>
        <v>0</v>
      </c>
      <c r="G43" s="42">
        <f t="shared" si="3"/>
        <v>100000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43">
        <v>421325.0</v>
      </c>
      <c r="B44" s="44" t="s">
        <v>50</v>
      </c>
      <c r="C44" s="14"/>
      <c r="D44" s="52">
        <f>'план 2019. - извор 01'!D43+'план 2019. - извор 04'!D43+'план 2019. - извор 07'!D43+'буџетска резерва'!D43</f>
        <v>1500000</v>
      </c>
      <c r="E44" s="52">
        <f>'план 2019. - извор 01'!E43+'план 2019. - извор 04'!E43+'план 2019. - извор 07'!E43+'буџетска резерва'!E43</f>
        <v>0</v>
      </c>
      <c r="F44" s="52">
        <f>'план 2019. - извор 01'!F43+'план 2019. - извор 04'!F43+'план 2019. - извор 07'!F43+'буџетска резерва'!F43</f>
        <v>0</v>
      </c>
      <c r="G44" s="42">
        <f t="shared" si="3"/>
        <v>1500000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43">
        <v>421391.0</v>
      </c>
      <c r="B45" s="44" t="s">
        <v>51</v>
      </c>
      <c r="C45" s="14"/>
      <c r="D45" s="52">
        <f>'план 2019. - извор 01'!D44+'план 2019. - извор 04'!D44+'план 2019. - извор 07'!D44+'буџетска резерва'!D44</f>
        <v>0</v>
      </c>
      <c r="E45" s="52">
        <f>'план 2019. - извор 01'!E44+'план 2019. - извор 04'!E44+'план 2019. - извор 07'!E44+'буџетска резерва'!E44</f>
        <v>0</v>
      </c>
      <c r="F45" s="52">
        <f>'план 2019. - извор 01'!F44+'план 2019. - извор 04'!F44+'план 2019. - извор 07'!F44+'буџетска резерва'!F44</f>
        <v>0</v>
      </c>
      <c r="G45" s="42">
        <f t="shared" si="3"/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43">
        <v>421400.0</v>
      </c>
      <c r="B46" s="44" t="s">
        <v>52</v>
      </c>
      <c r="C46" s="14"/>
      <c r="D46" s="52">
        <f>'план 2019. - извор 01'!D45+'план 2019. - извор 04'!D45+'план 2019. - извор 07'!D45+'буџетска резерва'!D45</f>
        <v>950000</v>
      </c>
      <c r="E46" s="52">
        <f>'план 2019. - извор 01'!E45+'план 2019. - извор 04'!E45+'план 2019. - извор 07'!E45+'буџетска резерва'!E45</f>
        <v>0</v>
      </c>
      <c r="F46" s="52">
        <f>'план 2019. - извор 01'!F45+'план 2019. - извор 04'!F45+'план 2019. - извор 07'!F45+'буџетска резерва'!F45</f>
        <v>0</v>
      </c>
      <c r="G46" s="42">
        <f t="shared" si="3"/>
        <v>950000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43">
        <v>421500.0</v>
      </c>
      <c r="B47" s="44" t="s">
        <v>53</v>
      </c>
      <c r="C47" s="14"/>
      <c r="D47" s="52">
        <f>'план 2019. - извор 01'!D46+'план 2019. - извор 04'!D46+'план 2019. - извор 07'!D46+'буџетска резерва'!D46</f>
        <v>400000</v>
      </c>
      <c r="E47" s="52">
        <f>'план 2019. - извор 01'!E46+'план 2019. - извор 04'!E46+'план 2019. - извор 07'!E46+'буџетска резерва'!E46</f>
        <v>100000</v>
      </c>
      <c r="F47" s="52">
        <f>'план 2019. - извор 01'!F46+'план 2019. - извор 04'!F46+'план 2019. - извор 07'!F46+'буџетска резерва'!F46</f>
        <v>0</v>
      </c>
      <c r="G47" s="42">
        <f t="shared" si="3"/>
        <v>500000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43">
        <v>421600.0</v>
      </c>
      <c r="B48" s="44" t="s">
        <v>54</v>
      </c>
      <c r="C48" s="14"/>
      <c r="D48" s="52">
        <f>'план 2019. - извор 01'!D47+'план 2019. - извор 04'!D47+'план 2019. - извор 07'!D47+'буџетска резерва'!D47</f>
        <v>100000</v>
      </c>
      <c r="E48" s="52">
        <f>'план 2019. - извор 01'!E47+'план 2019. - извор 04'!E47+'план 2019. - извор 07'!E47+'буџетска резерва'!E47</f>
        <v>0</v>
      </c>
      <c r="F48" s="52">
        <f>'план 2019. - извор 01'!F47+'план 2019. - извор 04'!F47+'план 2019. - извор 07'!F47+'буџетска резерва'!F47</f>
        <v>0</v>
      </c>
      <c r="G48" s="42">
        <f t="shared" si="3"/>
        <v>100000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43"/>
      <c r="B49" s="44"/>
      <c r="C49" s="14"/>
      <c r="D49" s="52">
        <f>'план 2019. - извор 01'!D48+'план 2019. - извор 04'!D48+'план 2019. - извор 07'!D48+'буџетска резерва'!D48</f>
        <v>0</v>
      </c>
      <c r="E49" s="52">
        <f>'план 2019. - извор 01'!E48+'план 2019. - извор 04'!E48+'план 2019. - извор 07'!E48+'буџетска резерва'!E48</f>
        <v>0</v>
      </c>
      <c r="F49" s="52">
        <f>'план 2019. - извор 01'!F48+'план 2019. - извор 04'!F48+'план 2019. - извор 07'!F48+'буџетска резерва'!F48</f>
        <v>0</v>
      </c>
      <c r="G49" s="42">
        <f t="shared" si="3"/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43">
        <v>421900.0</v>
      </c>
      <c r="B50" s="44" t="s">
        <v>56</v>
      </c>
      <c r="C50" s="14"/>
      <c r="D50" s="53">
        <f>'план 2019. - извор 01'!D49+'план 2019. - извор 04'!D49+'план 2019. - извор 07'!D49+'буџетска резерва'!D49</f>
        <v>450000</v>
      </c>
      <c r="E50" s="52">
        <f>'план 2019. - извор 01'!E49+'план 2019. - извор 04'!E48+'план 2019. - извор 07'!E48+'буџетска резерва'!E48</f>
        <v>0</v>
      </c>
      <c r="F50" s="52">
        <f>'план 2019. - извор 01'!F49+'план 2019. - извор 04'!F48+'план 2019. - извор 07'!F48+'буџетска резерва'!F48</f>
        <v>0</v>
      </c>
      <c r="G50" s="42">
        <f t="shared" si="3"/>
        <v>450000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34">
        <v>422000.0</v>
      </c>
      <c r="B51" s="35" t="s">
        <v>57</v>
      </c>
      <c r="C51" s="14"/>
      <c r="D51" s="48">
        <f t="shared" ref="D51:F51" si="12">D52+D53+D54+D55</f>
        <v>0</v>
      </c>
      <c r="E51" s="48">
        <f t="shared" si="12"/>
        <v>2860000</v>
      </c>
      <c r="F51" s="48">
        <f t="shared" si="12"/>
        <v>0</v>
      </c>
      <c r="G51" s="37">
        <f t="shared" si="3"/>
        <v>2860000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43">
        <v>422100.0</v>
      </c>
      <c r="B52" s="44" t="s">
        <v>58</v>
      </c>
      <c r="C52" s="14"/>
      <c r="D52" s="55">
        <f>'план 2019. - извор 01'!D51+'план 2019. - извор 04'!D50+'план 2019. - извор 07'!D50+'буџетска резерва'!D50</f>
        <v>0</v>
      </c>
      <c r="E52" s="55">
        <f>'план 2019. - извор 01'!E51+'план 2019. - извор 04'!E51+'план 2019. - извор 07'!E51+'буџетска резерва'!E51</f>
        <v>300000</v>
      </c>
      <c r="F52" s="55">
        <f>'план 2019. - извор 01'!F51+'план 2019. - извор 04'!F50+'план 2019. - извор 07'!F50+'буџетска резерва'!F50</f>
        <v>0</v>
      </c>
      <c r="G52" s="42">
        <f t="shared" si="3"/>
        <v>300000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43">
        <v>422200.0</v>
      </c>
      <c r="B53" s="44" t="s">
        <v>59</v>
      </c>
      <c r="C53" s="14"/>
      <c r="D53" s="55">
        <f>'план 2019. - извор 01'!D52+'план 2019. - извор 04'!D51+'план 2019. - извор 07'!D51+'буџетска резерва'!D51</f>
        <v>0</v>
      </c>
      <c r="E53" s="55">
        <f>'план 2019. - извор 01'!E52+'план 2019. - извор 04'!E52+'план 2019. - извор 07'!E52+'буџетска резерва'!E52</f>
        <v>2560000</v>
      </c>
      <c r="F53" s="55">
        <f>'план 2019. - извор 01'!F52+'план 2019. - извор 04'!F51+'план 2019. - извор 07'!F51+'буџетска резерва'!F51</f>
        <v>0</v>
      </c>
      <c r="G53" s="42">
        <f t="shared" si="3"/>
        <v>2560000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43">
        <v>422300.0</v>
      </c>
      <c r="B54" s="44" t="s">
        <v>60</v>
      </c>
      <c r="C54" s="14"/>
      <c r="D54" s="55">
        <f>'план 2019. - извор 01'!D53+'план 2019. - извор 04'!D52+'план 2019. - извор 07'!D52+'буџетска резерва'!D52</f>
        <v>0</v>
      </c>
      <c r="E54" s="55">
        <f>'план 2019. - извор 01'!E53+'план 2019. - извор 04'!E53+'план 2019. - извор 07'!E53+'буџетска резерва'!E53</f>
        <v>0</v>
      </c>
      <c r="F54" s="55">
        <f>'план 2019. - извор 01'!F53+'план 2019. - извор 04'!F52+'план 2019. - извор 07'!F52+'буџетска резерва'!F52</f>
        <v>0</v>
      </c>
      <c r="G54" s="42">
        <f t="shared" si="3"/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43">
        <v>422900.0</v>
      </c>
      <c r="B55" s="44" t="s">
        <v>61</v>
      </c>
      <c r="C55" s="14"/>
      <c r="D55" s="55">
        <f>'план 2019. - извор 01'!D54+'план 2019. - извор 04'!D53+'план 2019. - извор 07'!D53+'буџетска резерва'!D53</f>
        <v>0</v>
      </c>
      <c r="E55" s="55">
        <f>'план 2019. - извор 01'!E54+'план 2019. - извор 04'!E54+'план 2019. - извор 07'!E54+'буџетска резерва'!E54</f>
        <v>0</v>
      </c>
      <c r="F55" s="55">
        <f>'план 2019. - извор 01'!F54+'план 2019. - извор 04'!F53+'план 2019. - извор 07'!F53+'буџетска резерва'!F53</f>
        <v>0</v>
      </c>
      <c r="G55" s="42">
        <f t="shared" si="3"/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34">
        <v>423000.0</v>
      </c>
      <c r="B56" s="35" t="s">
        <v>62</v>
      </c>
      <c r="C56" s="14"/>
      <c r="D56" s="48">
        <f t="shared" ref="D56:F56" si="13">D57+D58+D59+D60+D61+D62+D63+D64</f>
        <v>7290000</v>
      </c>
      <c r="E56" s="48">
        <f t="shared" si="13"/>
        <v>8755500</v>
      </c>
      <c r="F56" s="48">
        <f t="shared" si="13"/>
        <v>0</v>
      </c>
      <c r="G56" s="37">
        <f t="shared" si="3"/>
        <v>16045500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43">
        <v>423100.0</v>
      </c>
      <c r="B57" s="44" t="s">
        <v>63</v>
      </c>
      <c r="C57" s="14"/>
      <c r="D57" s="55">
        <f>'план 2019. - извор 01'!D56+'план 2019. - извор 04'!D56+'план 2019. - извор 07'!D56+'буџетска резерва'!D56</f>
        <v>50000</v>
      </c>
      <c r="E57" s="55">
        <f>'план 2019. - извор 01'!E56+'план 2019. - извор 04'!E56+'план 2019. - извор 07'!E56+'буџетска резерва'!E56</f>
        <v>711000</v>
      </c>
      <c r="F57" s="55">
        <f>'план 2019. - извор 01'!F56+'план 2019. - извор 04'!F55+'план 2019. - извор 07'!F55+'буџетска резерва'!F55</f>
        <v>0</v>
      </c>
      <c r="G57" s="42">
        <f t="shared" si="3"/>
        <v>761000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43">
        <v>423200.0</v>
      </c>
      <c r="B58" s="44" t="s">
        <v>64</v>
      </c>
      <c r="C58" s="14"/>
      <c r="D58" s="55">
        <f>'план 2019. - извор 01'!D57+'план 2019. - извор 04'!D57+'план 2019. - извор 07'!D57+'буџетска резерва'!D57</f>
        <v>890000</v>
      </c>
      <c r="E58" s="55">
        <f>'план 2019. - извор 01'!E57+'план 2019. - извор 04'!E57+'план 2019. - извор 07'!E57+'буџетска резерва'!E57</f>
        <v>0</v>
      </c>
      <c r="F58" s="55">
        <f>'план 2019. - извор 01'!F57+'план 2019. - извор 04'!F56+'план 2019. - извор 07'!F56+'буџетска резерва'!F56</f>
        <v>0</v>
      </c>
      <c r="G58" s="42">
        <f t="shared" si="3"/>
        <v>890000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43">
        <v>423300.0</v>
      </c>
      <c r="B59" s="44" t="s">
        <v>65</v>
      </c>
      <c r="C59" s="14"/>
      <c r="D59" s="55">
        <f>'план 2019. - извор 01'!D58+'план 2019. - извор 04'!D58+'план 2019. - извор 07'!D58+'буџетска резерва'!D58</f>
        <v>1000000</v>
      </c>
      <c r="E59" s="55">
        <f>'план 2019. - извор 01'!E58+'план 2019. - извор 04'!E57+'план 2019. - извор 07'!E57+'буџетска резерва'!E57</f>
        <v>0</v>
      </c>
      <c r="F59" s="55">
        <f>'план 2019. - извор 01'!F58+'план 2019. - извор 04'!F57+'план 2019. - извор 07'!F57+'буџетска резерва'!F57</f>
        <v>0</v>
      </c>
      <c r="G59" s="42">
        <f t="shared" si="3"/>
        <v>1000000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43">
        <v>423400.0</v>
      </c>
      <c r="B60" s="44" t="s">
        <v>66</v>
      </c>
      <c r="C60" s="14"/>
      <c r="D60" s="55">
        <f>'план 2019. - извор 01'!D59+'план 2019. - извор 04'!D59+'план 2019. - извор 07'!D59+'буџетска резерва'!D59</f>
        <v>100000</v>
      </c>
      <c r="E60" s="56">
        <f>'план 2019. - извор 01'!E59+'план 2019. - извор 04'!E59+'план 2019. - извор 07'!E59+'буџетска резерва'!E59</f>
        <v>2164840</v>
      </c>
      <c r="F60" s="55">
        <f>'план 2019. - извор 01'!F59+'план 2019. - извор 04'!F58+'план 2019. - извор 07'!F58+'буџетска резерва'!F58</f>
        <v>0</v>
      </c>
      <c r="G60" s="42">
        <f t="shared" si="3"/>
        <v>2264840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43">
        <v>423500.0</v>
      </c>
      <c r="B61" s="44" t="s">
        <v>67</v>
      </c>
      <c r="C61" s="14"/>
      <c r="D61" s="55">
        <f>'план 2019. - извор 01'!D60+'план 2019. - извор 04'!D60+'план 2019. - извор 07'!D60+'буџетска резерва'!D60</f>
        <v>3400000</v>
      </c>
      <c r="E61" s="56">
        <f>'план 2019. - извор 01'!E60+'план 2019. - извор 04'!E60+'план 2019. - извор 07'!E60+'буџетска резерва'!E60</f>
        <v>5879660</v>
      </c>
      <c r="F61" s="55">
        <f>'план 2019. - извор 01'!F60+'план 2019. - извор 04'!F59+'план 2019. - извор 07'!F59+'буџетска резерва'!F59</f>
        <v>0</v>
      </c>
      <c r="G61" s="42">
        <f t="shared" si="3"/>
        <v>9279660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43">
        <v>423600.0</v>
      </c>
      <c r="B62" s="44" t="s">
        <v>68</v>
      </c>
      <c r="C62" s="14"/>
      <c r="D62" s="55">
        <f>'план 2019. - извор 01'!D61+'план 2019. - извор 04'!D61+'план 2019. - извор 07'!D61+'буџетска резерва'!D61</f>
        <v>320000</v>
      </c>
      <c r="E62" s="55">
        <f>'план 2019. - извор 01'!E61+'план 2019. - извор 04'!E61+'план 2019. - извор 07'!E61+'буџетска резерва'!E61</f>
        <v>0</v>
      </c>
      <c r="F62" s="55">
        <f>'план 2019. - извор 01'!F61+'план 2019. - извор 04'!F60+'план 2019. - извор 07'!F60+'буџетска резерва'!F60</f>
        <v>0</v>
      </c>
      <c r="G62" s="42">
        <f t="shared" si="3"/>
        <v>320000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43">
        <v>423700.0</v>
      </c>
      <c r="B63" s="44" t="s">
        <v>69</v>
      </c>
      <c r="C63" s="14"/>
      <c r="D63" s="55">
        <f>'план 2019. - извор 01'!D62+'план 2019. - извор 04'!D62+'план 2019. - извор 07'!D62+'буџетска резерва'!D62</f>
        <v>300000</v>
      </c>
      <c r="E63" s="55">
        <f>'план 2019. - извор 01'!E62+'план 2019. - извор 04'!E62+'план 2019. - извор 07'!E62+'буџетска резерва'!E62</f>
        <v>0</v>
      </c>
      <c r="F63" s="55">
        <f>'план 2019. - извор 01'!F62+'план 2019. - извор 04'!F61+'план 2019. - извор 07'!F61+'буџетска резерва'!F61</f>
        <v>0</v>
      </c>
      <c r="G63" s="42">
        <f t="shared" si="3"/>
        <v>300000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43">
        <v>423900.0</v>
      </c>
      <c r="B64" s="44" t="s">
        <v>70</v>
      </c>
      <c r="C64" s="14"/>
      <c r="D64" s="55">
        <f>'план 2019. - извор 01'!D63+'план 2019. - извор 04'!D63+'план 2019. - извор 07'!D63+'буџетска резерва'!D63</f>
        <v>1230000</v>
      </c>
      <c r="E64" s="55">
        <f>'план 2019. - извор 01'!E63+'план 2019. - извор 04'!E63+'план 2019. - извор 07'!E63+'буџетска резерва'!E63</f>
        <v>0</v>
      </c>
      <c r="F64" s="55">
        <f>'план 2019. - извор 01'!F63+'план 2019. - извор 04'!F62+'план 2019. - извор 07'!F62+'буџетска резерва'!F62</f>
        <v>0</v>
      </c>
      <c r="G64" s="42">
        <f t="shared" si="3"/>
        <v>1230000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34">
        <v>424000.0</v>
      </c>
      <c r="B65" s="35" t="s">
        <v>71</v>
      </c>
      <c r="C65" s="14"/>
      <c r="D65" s="48">
        <f t="shared" ref="D65:F65" si="14">D66+D67+D68+D69</f>
        <v>2400000</v>
      </c>
      <c r="E65" s="48">
        <f t="shared" si="14"/>
        <v>52847147.53</v>
      </c>
      <c r="F65" s="48">
        <f t="shared" si="14"/>
        <v>0</v>
      </c>
      <c r="G65" s="37">
        <f t="shared" si="3"/>
        <v>55247147.53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43">
        <v>424200.0</v>
      </c>
      <c r="B66" s="44" t="s">
        <v>72</v>
      </c>
      <c r="C66" s="14"/>
      <c r="D66" s="52">
        <f>'план 2019. - извор 01'!D65+'план 2019. - извор 04'!D65+'план 2019. - извор 07'!D65+'буџетска резерва'!D65</f>
        <v>0</v>
      </c>
      <c r="E66" s="53">
        <f>'план 2019. - извор 01'!E65+'план 2019. - извор 04'!E65+'план 2019. - извор 07'!E65+'буџетска резерва'!E65</f>
        <v>4024647.53</v>
      </c>
      <c r="F66" s="52">
        <f>'план 2019. - извор 01'!F65+'план 2019. - извор 04'!F64+'план 2019. - извор 07'!F64+'буџетска резерва'!F64</f>
        <v>0</v>
      </c>
      <c r="G66" s="42">
        <f t="shared" si="3"/>
        <v>4024647.53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43">
        <v>424300.0</v>
      </c>
      <c r="B67" s="44" t="s">
        <v>73</v>
      </c>
      <c r="C67" s="14"/>
      <c r="D67" s="52">
        <f>'план 2019. - извор 01'!D66+'план 2019. - извор 04'!D66+'план 2019. - извор 07'!D66+'буџетска резерва'!D66</f>
        <v>600000</v>
      </c>
      <c r="E67" s="53">
        <f>'план 2019. - извор 01'!E66+'план 2019. - извор 04'!E66+'план 2019. - извор 07'!E66+'буџетска резерва'!E66</f>
        <v>0</v>
      </c>
      <c r="F67" s="52">
        <f>'план 2019. - извор 01'!F66+'план 2019. - извор 04'!F65+'план 2019. - извор 07'!F65+'буџетска резерва'!F65</f>
        <v>0</v>
      </c>
      <c r="G67" s="42">
        <f t="shared" si="3"/>
        <v>600000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43">
        <v>424600.0</v>
      </c>
      <c r="B68" s="44" t="s">
        <v>74</v>
      </c>
      <c r="C68" s="14"/>
      <c r="D68" s="52">
        <f>'план 2019. - извор 01'!D67+'план 2019. - извор 04'!D67+'план 2019. - извор 07'!D67+'буџетска резерва'!D67</f>
        <v>0</v>
      </c>
      <c r="E68" s="53">
        <f>'план 2019. - извор 01'!E67+'план 2019. - извор 04'!E66+'план 2019. - извор 07'!E66+'буџетска резерва'!E66</f>
        <v>0</v>
      </c>
      <c r="F68" s="52">
        <f>'план 2019. - извор 01'!F67+'план 2019. - извор 04'!F66+'план 2019. - извор 07'!F66+'буџетска резерва'!F66</f>
        <v>0</v>
      </c>
      <c r="G68" s="42">
        <f t="shared" si="3"/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43">
        <v>424900.0</v>
      </c>
      <c r="B69" s="44" t="s">
        <v>75</v>
      </c>
      <c r="C69" s="14"/>
      <c r="D69" s="53">
        <f>'план 2019. - извор 01'!D68+'план 2019. - извор 04'!D68+'план 2019. - извор 07'!D68+'буџетска резерва'!D68</f>
        <v>1800000</v>
      </c>
      <c r="E69" s="53">
        <f>'план 2019. - извор 01'!E68+'план 2019. - извор 04'!E68+'план 2019. - извор 07'!E68+'буџетска резерва'!E68</f>
        <v>48822500</v>
      </c>
      <c r="F69" s="52">
        <f>'план 2019. - извор 01'!F68+'план 2019. - извор 04'!F67+'план 2019. - извор 07'!F67+'буџетска резерва'!F67</f>
        <v>0</v>
      </c>
      <c r="G69" s="42">
        <f t="shared" si="3"/>
        <v>50622500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34">
        <v>425000.0</v>
      </c>
      <c r="B70" s="35" t="s">
        <v>76</v>
      </c>
      <c r="C70" s="14"/>
      <c r="D70" s="48">
        <f t="shared" ref="D70:F70" si="15">D71+D72</f>
        <v>1600000</v>
      </c>
      <c r="E70" s="48">
        <f t="shared" si="15"/>
        <v>1640000</v>
      </c>
      <c r="F70" s="48">
        <f t="shared" si="15"/>
        <v>0</v>
      </c>
      <c r="G70" s="37">
        <f t="shared" si="3"/>
        <v>3240000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43">
        <v>425100.0</v>
      </c>
      <c r="B71" s="44" t="s">
        <v>77</v>
      </c>
      <c r="C71" s="14"/>
      <c r="D71" s="53">
        <f>'план 2019. - извор 01'!D70+'план 2019. - извор 04'!D70+'план 2019. - извор 07'!D70+'буџетска резерва'!D70</f>
        <v>1000000</v>
      </c>
      <c r="E71" s="52">
        <f>'план 2019. - извор 01'!E70+'план 2019. - извор 04'!E70+'план 2019. - извор 07'!E70+'буџетска резерва'!E70</f>
        <v>1640000</v>
      </c>
      <c r="F71" s="52">
        <f>'план 2019. - извор 01'!F70+'план 2019. - извор 04'!F69+'план 2019. - извор 07'!F69+'буџетска резерва'!F69</f>
        <v>0</v>
      </c>
      <c r="G71" s="42">
        <f t="shared" si="3"/>
        <v>2640000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43">
        <v>425200.0</v>
      </c>
      <c r="B72" s="44" t="s">
        <v>78</v>
      </c>
      <c r="C72" s="14"/>
      <c r="D72" s="52">
        <f>'план 2019. - извор 01'!D71+'план 2019. - извор 04'!D71+'план 2019. - извор 07'!D71+'буџетска резерва'!D71</f>
        <v>600000</v>
      </c>
      <c r="E72" s="52">
        <f>'план 2019. - извор 01'!E71+'план 2019. - извор 04'!E71+'план 2019. - извор 07'!E71+'буџетска резерва'!E71</f>
        <v>0</v>
      </c>
      <c r="F72" s="52">
        <f>'план 2019. - извор 01'!F71+'план 2019. - извор 04'!F70+'план 2019. - извор 07'!F70+'буџетска резерва'!F70</f>
        <v>0</v>
      </c>
      <c r="G72" s="42">
        <f t="shared" si="3"/>
        <v>600000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34">
        <v>426000.0</v>
      </c>
      <c r="B73" s="35" t="s">
        <v>79</v>
      </c>
      <c r="C73" s="14"/>
      <c r="D73" s="48">
        <f t="shared" ref="D73:F73" si="16">SUM(D74:D80)</f>
        <v>2600000</v>
      </c>
      <c r="E73" s="48">
        <f t="shared" si="16"/>
        <v>243000</v>
      </c>
      <c r="F73" s="48">
        <f t="shared" si="16"/>
        <v>0</v>
      </c>
      <c r="G73" s="37">
        <f t="shared" si="3"/>
        <v>2843000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43">
        <v>426100.0</v>
      </c>
      <c r="B74" s="44" t="s">
        <v>80</v>
      </c>
      <c r="C74" s="14"/>
      <c r="D74" s="55">
        <f>'план 2019. - извор 01'!D73+'план 2019. - извор 04'!D73+'план 2019. - извор 07'!D73+'буџетска резерва'!D73</f>
        <v>1150000</v>
      </c>
      <c r="E74" s="55">
        <f>'план 2019. - извор 01'!E73+'план 2019. - извор 04'!E73+'план 2019. - извор 07'!E73+'буџетска резерва'!E73</f>
        <v>243000</v>
      </c>
      <c r="F74" s="55">
        <f>'план 2019. - извор 01'!F73+'план 2019. - извор 04'!F72+'план 2019. - извор 07'!F72+'буџетска резерва'!F72</f>
        <v>0</v>
      </c>
      <c r="G74" s="42">
        <f t="shared" si="3"/>
        <v>1393000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43">
        <v>426300.0</v>
      </c>
      <c r="B75" s="44" t="s">
        <v>81</v>
      </c>
      <c r="C75" s="14"/>
      <c r="D75" s="55">
        <f>'план 2019. - извор 01'!D74+'план 2019. - извор 04'!D74+'план 2019. - извор 07'!D74+'буџетска резерва'!D74</f>
        <v>100000</v>
      </c>
      <c r="E75" s="55">
        <f>'план 2019. - извор 01'!E74+'план 2019. - извор 04'!E74+'план 2019. - извор 07'!E74+'буџетска резерва'!E74</f>
        <v>0</v>
      </c>
      <c r="F75" s="55">
        <f>'план 2019. - извор 01'!F74+'план 2019. - извор 04'!F73+'план 2019. - извор 07'!F73+'буџетска резерва'!F73</f>
        <v>0</v>
      </c>
      <c r="G75" s="42">
        <f t="shared" si="3"/>
        <v>100000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43">
        <v>426400.0</v>
      </c>
      <c r="B76" s="44" t="s">
        <v>82</v>
      </c>
      <c r="C76" s="14"/>
      <c r="D76" s="55">
        <f>'план 2019. - извор 01'!D75+'план 2019. - извор 04'!D75+'план 2019. - извор 07'!D75+'буџетска резерва'!D75</f>
        <v>500000</v>
      </c>
      <c r="E76" s="55">
        <f>'план 2019. - извор 01'!E75+'план 2019. - извор 04'!E75+'план 2019. - извор 07'!E75+'буџетска резерва'!E75</f>
        <v>0</v>
      </c>
      <c r="F76" s="55">
        <f>'план 2019. - извор 01'!F75+'план 2019. - извор 04'!F74+'план 2019. - извор 07'!F74+'буџетска резерва'!F74</f>
        <v>0</v>
      </c>
      <c r="G76" s="42">
        <f t="shared" si="3"/>
        <v>500000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43">
        <v>426500.0</v>
      </c>
      <c r="B77" s="44" t="s">
        <v>83</v>
      </c>
      <c r="C77" s="14"/>
      <c r="D77" s="55">
        <f>'план 2019. - извор 01'!D76+'план 2019. - извор 04'!D76+'план 2019. - извор 07'!D76+'буџетска резерва'!D76</f>
        <v>0</v>
      </c>
      <c r="E77" s="55">
        <f>'план 2019. - извор 01'!E76+'план 2019. - извор 04'!E76+'план 2019. - извор 07'!E76+'буџетска резерва'!E76</f>
        <v>0</v>
      </c>
      <c r="F77" s="55">
        <f>'план 2019. - извор 01'!F76+'план 2019. - извор 04'!F75+'план 2019. - извор 07'!F75+'буџетска резерва'!F75</f>
        <v>0</v>
      </c>
      <c r="G77" s="42">
        <f t="shared" si="3"/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43">
        <v>426600.0</v>
      </c>
      <c r="B78" s="44" t="s">
        <v>84</v>
      </c>
      <c r="C78" s="14"/>
      <c r="D78" s="55">
        <f>'план 2019. - извор 01'!D77+'план 2019. - извор 04'!D76+'план 2019. - извор 07'!D76+'буџетска резерва'!D76</f>
        <v>0</v>
      </c>
      <c r="E78" s="55">
        <f>'план 2019. - извор 01'!E77+'план 2019. - извор 04'!E77+'план 2019. - извор 07'!E77+'буџетска резерва'!E77</f>
        <v>0</v>
      </c>
      <c r="F78" s="55">
        <f>'план 2019. - извор 01'!F77+'план 2019. - извор 04'!F76+'план 2019. - извор 07'!F76+'буџетска резерва'!F76</f>
        <v>0</v>
      </c>
      <c r="G78" s="42">
        <f t="shared" si="3"/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43">
        <v>426800.0</v>
      </c>
      <c r="B79" s="44" t="s">
        <v>85</v>
      </c>
      <c r="C79" s="14"/>
      <c r="D79" s="55">
        <f>'план 2019. - извор 01'!D78+'план 2019. - извор 04'!D78+'план 2019. - извор 07'!D78+'буџетска резерва'!D78</f>
        <v>400000</v>
      </c>
      <c r="E79" s="55">
        <f>'план 2019. - извор 01'!E78+'план 2019. - извор 04'!E78+'план 2019. - извор 07'!E78+'буџетска резерва'!E78</f>
        <v>0</v>
      </c>
      <c r="F79" s="55">
        <f>'план 2019. - извор 01'!F78+'план 2019. - извор 04'!F77+'план 2019. - извор 07'!F77+'буџетска резерва'!F77</f>
        <v>0</v>
      </c>
      <c r="G79" s="42">
        <f t="shared" si="3"/>
        <v>400000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43">
        <v>426900.0</v>
      </c>
      <c r="B80" s="44" t="s">
        <v>86</v>
      </c>
      <c r="C80" s="14"/>
      <c r="D80" s="56">
        <f>'план 2019. - извор 01'!D79+'план 2019. - извор 04'!D79+'план 2019. - извор 07'!D79+'буџетска резерва'!D79</f>
        <v>450000</v>
      </c>
      <c r="E80" s="55">
        <f>'план 2019. - извор 01'!E79+'план 2019. - извор 04'!E79+'план 2019. - извор 07'!E79+'буџетска резерва'!E79</f>
        <v>0</v>
      </c>
      <c r="F80" s="55">
        <f>'план 2019. - извор 01'!F79+'план 2019. - извор 04'!F78+'план 2019. - извор 07'!F78+'буџетска резерва'!F78</f>
        <v>0</v>
      </c>
      <c r="G80" s="42">
        <f t="shared" si="3"/>
        <v>450000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30">
        <v>430000.0</v>
      </c>
      <c r="B81" s="31" t="s">
        <v>87</v>
      </c>
      <c r="C81" s="14"/>
      <c r="D81" s="32">
        <f t="shared" ref="D81:F81" si="17">D82</f>
        <v>0</v>
      </c>
      <c r="E81" s="32">
        <f t="shared" si="17"/>
        <v>0</v>
      </c>
      <c r="F81" s="32">
        <f t="shared" si="17"/>
        <v>0</v>
      </c>
      <c r="G81" s="33">
        <f t="shared" si="3"/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34">
        <v>431000.0</v>
      </c>
      <c r="B82" s="35" t="s">
        <v>87</v>
      </c>
      <c r="C82" s="14"/>
      <c r="D82" s="48">
        <f t="shared" ref="D82:F82" si="18">D83+D84</f>
        <v>0</v>
      </c>
      <c r="E82" s="48">
        <f t="shared" si="18"/>
        <v>0</v>
      </c>
      <c r="F82" s="48">
        <f t="shared" si="18"/>
        <v>0</v>
      </c>
      <c r="G82" s="37">
        <f t="shared" si="3"/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43">
        <v>431100.0</v>
      </c>
      <c r="B83" s="44" t="s">
        <v>88</v>
      </c>
      <c r="C83" s="14"/>
      <c r="D83" s="55">
        <f>'план 2019. - извор 01'!D82+'план 2019. - извор 04'!D81+'план 2019. - извор 07'!D81+'буџетска резерва'!D81</f>
        <v>0</v>
      </c>
      <c r="E83" s="55">
        <f>'план 2019. - извор 01'!E82+'план 2019. - извор 04'!E82+'план 2019. - извор 07'!E82+'буџетска резерва'!E82</f>
        <v>0</v>
      </c>
      <c r="F83" s="55">
        <f>'план 2019. - извор 01'!F82+'план 2019. - извор 04'!F81+'план 2019. - извор 07'!F81+'буџетска резерва'!F81</f>
        <v>0</v>
      </c>
      <c r="G83" s="42">
        <f t="shared" si="3"/>
        <v>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43">
        <v>431200.0</v>
      </c>
      <c r="B84" s="44" t="s">
        <v>89</v>
      </c>
      <c r="C84" s="14"/>
      <c r="D84" s="55">
        <f>'план 2019. - извор 01'!D83+'план 2019. - извор 04'!D82+'план 2019. - извор 07'!D82+'буџетска резерва'!D82</f>
        <v>0</v>
      </c>
      <c r="E84" s="55">
        <f>'план 2019. - извор 01'!E83+'план 2019. - извор 04'!E82+'план 2019. - извор 07'!E82+'буџетска резерва'!E82</f>
        <v>0</v>
      </c>
      <c r="F84" s="55">
        <f>'план 2019. - извор 01'!F83+'план 2019. - извор 04'!F82+'план 2019. - извор 07'!F82+'буџетска резерва'!F82</f>
        <v>0</v>
      </c>
      <c r="G84" s="42">
        <f t="shared" si="3"/>
        <v>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30">
        <v>444000.0</v>
      </c>
      <c r="B85" s="31" t="s">
        <v>90</v>
      </c>
      <c r="C85" s="14"/>
      <c r="D85" s="58">
        <f t="shared" ref="D85:F85" si="19">SUM(D86:D90)</f>
        <v>0</v>
      </c>
      <c r="E85" s="58">
        <f t="shared" si="19"/>
        <v>0</v>
      </c>
      <c r="F85" s="58">
        <f t="shared" si="19"/>
        <v>0</v>
      </c>
      <c r="G85" s="33">
        <f t="shared" si="3"/>
        <v>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59">
        <v>441100.0</v>
      </c>
      <c r="B86" s="60" t="s">
        <v>91</v>
      </c>
      <c r="C86" s="14"/>
      <c r="D86" s="52">
        <f>'план 2019. - извор 01'!D85+'план 2019. - извор 04'!D84+'план 2019. - извор 07'!D84+'буџетска резерва'!D84</f>
        <v>0</v>
      </c>
      <c r="E86" s="52">
        <f>'план 2019. - извор 01'!E85+'план 2019. - извор 04'!E84+'план 2019. - извор 07'!E84+'буџетска резерва'!E84</f>
        <v>0</v>
      </c>
      <c r="F86" s="52">
        <f>'план 2019. - извор 01'!F85+'план 2019. - извор 04'!F84+'план 2019. - извор 07'!F84+'буџетска резерва'!F84</f>
        <v>0</v>
      </c>
      <c r="G86" s="42">
        <f t="shared" si="3"/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61">
        <v>441400.0</v>
      </c>
      <c r="B87" s="62" t="s">
        <v>92</v>
      </c>
      <c r="C87" s="14"/>
      <c r="D87" s="52">
        <f>'план 2019. - извор 01'!D86+'план 2019. - извор 04'!D85+'план 2019. - извор 07'!D85+'буџетска резерва'!D85</f>
        <v>0</v>
      </c>
      <c r="E87" s="52">
        <f>'план 2019. - извор 01'!E86+'план 2019. - извор 04'!E85+'план 2019. - извор 07'!E85+'буџетска резерва'!E85</f>
        <v>0</v>
      </c>
      <c r="F87" s="52">
        <f>'план 2019. - извор 01'!F86+'план 2019. - извор 04'!F85+'план 2019. - извор 07'!F85+'буџетска резерва'!F85</f>
        <v>0</v>
      </c>
      <c r="G87" s="42">
        <f t="shared" si="3"/>
        <v>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63">
        <v>444100.0</v>
      </c>
      <c r="B88" s="62" t="s">
        <v>93</v>
      </c>
      <c r="C88" s="14"/>
      <c r="D88" s="52">
        <f>'план 2019. - извор 01'!D87+'план 2019. - извор 04'!D86+'план 2019. - извор 07'!D86+'буџетска резерва'!D86</f>
        <v>0</v>
      </c>
      <c r="E88" s="52">
        <f>'план 2019. - извор 01'!E87+'план 2019. - извор 04'!E86+'план 2019. - извор 07'!E86+'буџетска резерва'!E86</f>
        <v>0</v>
      </c>
      <c r="F88" s="52">
        <f>'план 2019. - извор 01'!F87+'план 2019. - извор 04'!F86+'план 2019. - извор 07'!F86+'буџетска резерва'!F86</f>
        <v>0</v>
      </c>
      <c r="G88" s="42">
        <f t="shared" si="3"/>
        <v>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63">
        <v>444200.0</v>
      </c>
      <c r="B89" s="62" t="s">
        <v>94</v>
      </c>
      <c r="C89" s="14"/>
      <c r="D89" s="52">
        <f>'план 2019. - извор 01'!D88+'план 2019. - извор 04'!D87+'план 2019. - извор 07'!D87+'буџетска резерва'!D87</f>
        <v>0</v>
      </c>
      <c r="E89" s="52">
        <f>'план 2019. - извор 01'!E88+'план 2019. - извор 04'!E87+'план 2019. - извор 07'!E87+'буџетска резерва'!E87</f>
        <v>0</v>
      </c>
      <c r="F89" s="52">
        <f>'план 2019. - извор 01'!F88+'план 2019. - извор 04'!F87+'план 2019. - извор 07'!F87+'буџетска резерва'!F87</f>
        <v>0</v>
      </c>
      <c r="G89" s="42">
        <f t="shared" si="3"/>
        <v>0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65">
        <v>444300.0</v>
      </c>
      <c r="B90" s="66" t="s">
        <v>95</v>
      </c>
      <c r="C90" s="14"/>
      <c r="D90" s="52">
        <f>'план 2019. - извор 01'!D89+'план 2019. - извор 04'!D88+'план 2019. - извор 07'!D88+'буџетска резерва'!D88</f>
        <v>0</v>
      </c>
      <c r="E90" s="52">
        <f>'план 2019. - извор 01'!E89+'план 2019. - извор 04'!E88+'план 2019. - извор 07'!E88+'буџетска резерва'!E88</f>
        <v>0</v>
      </c>
      <c r="F90" s="52">
        <f>'план 2019. - извор 01'!F89+'план 2019. - извор 04'!F88+'план 2019. - извор 07'!F88+'буџетска резерва'!F88</f>
        <v>0</v>
      </c>
      <c r="G90" s="42">
        <f t="shared" si="3"/>
        <v>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70">
        <v>460000.0</v>
      </c>
      <c r="B91" s="71" t="s">
        <v>96</v>
      </c>
      <c r="C91" s="14"/>
      <c r="D91" s="32">
        <f t="shared" ref="D91:F91" si="20">D92</f>
        <v>5563160</v>
      </c>
      <c r="E91" s="32">
        <f t="shared" si="20"/>
        <v>0</v>
      </c>
      <c r="F91" s="32">
        <f t="shared" si="20"/>
        <v>0</v>
      </c>
      <c r="G91" s="33">
        <f t="shared" si="3"/>
        <v>5563160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43">
        <v>465112.0</v>
      </c>
      <c r="B92" s="44" t="s">
        <v>97</v>
      </c>
      <c r="C92" s="14"/>
      <c r="D92" s="52">
        <f>'план 2019. - извор 01'!D91+'план 2019. - извор 04'!D91</f>
        <v>5563160</v>
      </c>
      <c r="E92" s="52">
        <f>'план 2019. - извор 01'!E91+'план 2019. - извор 04'!E90+'план 2019. - извор 07'!E90+'буџетска резерва'!E90</f>
        <v>0</v>
      </c>
      <c r="F92" s="52">
        <f>'план 2019. - извор 01'!F91+'план 2019. - извор 04'!F90+'план 2019. - извор 07'!F90+'буџетска резерва'!F90</f>
        <v>0</v>
      </c>
      <c r="G92" s="42">
        <f t="shared" si="3"/>
        <v>5563160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30">
        <v>480000.0</v>
      </c>
      <c r="B93" s="31" t="s">
        <v>98</v>
      </c>
      <c r="C93" s="14"/>
      <c r="D93" s="32">
        <f t="shared" ref="D93:F93" si="21">SUM(D94+D96+D99+D101)</f>
        <v>500000</v>
      </c>
      <c r="E93" s="32">
        <f t="shared" si="21"/>
        <v>0</v>
      </c>
      <c r="F93" s="32">
        <f t="shared" si="21"/>
        <v>0</v>
      </c>
      <c r="G93" s="33">
        <f t="shared" si="3"/>
        <v>500000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34">
        <v>481000.0</v>
      </c>
      <c r="B94" s="35" t="s">
        <v>99</v>
      </c>
      <c r="C94" s="14"/>
      <c r="D94" s="36">
        <f t="shared" ref="D94:F94" si="22">D95</f>
        <v>0</v>
      </c>
      <c r="E94" s="36">
        <f t="shared" si="22"/>
        <v>0</v>
      </c>
      <c r="F94" s="36">
        <f t="shared" si="22"/>
        <v>0</v>
      </c>
      <c r="G94" s="37">
        <f t="shared" si="3"/>
        <v>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72">
        <v>481900.0</v>
      </c>
      <c r="B95" s="73" t="s">
        <v>100</v>
      </c>
      <c r="C95" s="14"/>
      <c r="D95" s="52">
        <f>'план 2019. - извор 01'!D94+'план 2019. - извор 04'!D93+'план 2019. - извор 07'!D93+'буџетска резерва'!D93</f>
        <v>0</v>
      </c>
      <c r="E95" s="52">
        <f>'план 2019. - извор 01'!E94+'план 2019. - извор 04'!E93+'план 2019. - извор 07'!E93+'буџетска резерва'!E93</f>
        <v>0</v>
      </c>
      <c r="F95" s="52">
        <f>'план 2019. - извор 01'!F94+'план 2019. - извор 04'!F93+'план 2019. - извор 07'!F93+'буџетска резерва'!F93</f>
        <v>0</v>
      </c>
      <c r="G95" s="42">
        <f t="shared" si="3"/>
        <v>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34">
        <v>482000.0</v>
      </c>
      <c r="B96" s="35" t="s">
        <v>101</v>
      </c>
      <c r="C96" s="14"/>
      <c r="D96" s="48">
        <f t="shared" ref="D96:F96" si="23">D97+D98</f>
        <v>500000</v>
      </c>
      <c r="E96" s="48">
        <f t="shared" si="23"/>
        <v>0</v>
      </c>
      <c r="F96" s="48">
        <f t="shared" si="23"/>
        <v>0</v>
      </c>
      <c r="G96" s="37">
        <f t="shared" si="3"/>
        <v>500000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43">
        <v>482100.0</v>
      </c>
      <c r="B97" s="44" t="s">
        <v>102</v>
      </c>
      <c r="C97" s="14"/>
      <c r="D97" s="46">
        <f>'план 2019. - извор 01'!D96+'план 2019. - извор 04'!D96+'план 2019. - извор 07'!D96+'буџетска резерва'!D96</f>
        <v>400000</v>
      </c>
      <c r="E97" s="46">
        <f>'план 2019. - извор 01'!E96+'план 2019. - извор 04'!E95+'план 2019. - извор 07'!E95+'буџетска резерва'!E95</f>
        <v>0</v>
      </c>
      <c r="F97" s="46">
        <f>'план 2019. - извор 01'!F96+'план 2019. - извор 04'!F95+'план 2019. - извор 07'!F95+'буџетска резерва'!F95</f>
        <v>0</v>
      </c>
      <c r="G97" s="42">
        <f t="shared" si="3"/>
        <v>400000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43">
        <v>482200.0</v>
      </c>
      <c r="B98" s="44" t="s">
        <v>103</v>
      </c>
      <c r="C98" s="14"/>
      <c r="D98" s="46">
        <f>'план 2019. - извор 01'!D97+'план 2019. - извор 04'!D97+'план 2019. - извор 07'!D97+'буџетска резерва'!D97</f>
        <v>100000</v>
      </c>
      <c r="E98" s="46">
        <f>'план 2019. - извор 01'!E97+'план 2019. - извор 04'!E96+'план 2019. - извор 07'!E96+'буџетска резерва'!E96</f>
        <v>0</v>
      </c>
      <c r="F98" s="46">
        <f>'план 2019. - извор 01'!F97+'план 2019. - извор 04'!F96+'план 2019. - извор 07'!F96+'буџетска резерва'!F96</f>
        <v>0</v>
      </c>
      <c r="G98" s="42">
        <f t="shared" si="3"/>
        <v>100000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34">
        <v>483000.0</v>
      </c>
      <c r="B99" s="35" t="s">
        <v>104</v>
      </c>
      <c r="C99" s="14"/>
      <c r="D99" s="48">
        <f t="shared" ref="D99:F99" si="24">D100</f>
        <v>0</v>
      </c>
      <c r="E99" s="48">
        <f t="shared" si="24"/>
        <v>0</v>
      </c>
      <c r="F99" s="48">
        <f t="shared" si="24"/>
        <v>0</v>
      </c>
      <c r="G99" s="37">
        <f t="shared" si="3"/>
        <v>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43">
        <v>483100.0</v>
      </c>
      <c r="B100" s="44" t="s">
        <v>105</v>
      </c>
      <c r="C100" s="14"/>
      <c r="D100" s="55">
        <f>'план 2019. - извор 01'!D99+'план 2019. - извор 04'!D99+'план 2019. - извор 07'!D99+'буџетска резерва'!D99</f>
        <v>0</v>
      </c>
      <c r="E100" s="55">
        <f>'план 2019. - извор 01'!E99+'план 2019. - извор 04'!E98+'план 2019. - извор 07'!E98+'буџетска резерва'!E98</f>
        <v>0</v>
      </c>
      <c r="F100" s="55">
        <f>'план 2019. - извор 01'!F99+'план 2019. - извор 04'!F98+'план 2019. - извор 07'!F98+'буџетска резерва'!F98</f>
        <v>0</v>
      </c>
      <c r="G100" s="42">
        <f t="shared" si="3"/>
        <v>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34">
        <v>485000.0</v>
      </c>
      <c r="B101" s="35" t="s">
        <v>106</v>
      </c>
      <c r="C101" s="14"/>
      <c r="D101" s="48">
        <f t="shared" ref="D101:F101" si="25">D102</f>
        <v>0</v>
      </c>
      <c r="E101" s="48">
        <f t="shared" si="25"/>
        <v>0</v>
      </c>
      <c r="F101" s="48">
        <f t="shared" si="25"/>
        <v>0</v>
      </c>
      <c r="G101" s="37">
        <f t="shared" si="3"/>
        <v>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43">
        <v>485119.0</v>
      </c>
      <c r="B102" s="44" t="s">
        <v>107</v>
      </c>
      <c r="C102" s="14"/>
      <c r="D102" s="55">
        <f>'план 2019. - извор 01'!D101+'план 2019. - извор 04'!D100+'план 2019. - извор 07'!D100+'буџетска резерва'!D100</f>
        <v>0</v>
      </c>
      <c r="E102" s="55">
        <f>'план 2019. - извор 01'!E101+'план 2019. - извор 04'!E100+'план 2019. - извор 07'!E100+'буџетска резерва'!E100</f>
        <v>0</v>
      </c>
      <c r="F102" s="55">
        <f>'план 2019. - извор 01'!F101+'план 2019. - извор 04'!F100+'план 2019. - извор 07'!F100+'буџетска резерва'!F100</f>
        <v>0</v>
      </c>
      <c r="G102" s="42">
        <f t="shared" si="3"/>
        <v>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74">
        <v>500000.0</v>
      </c>
      <c r="B103" s="75" t="s">
        <v>108</v>
      </c>
      <c r="C103" s="14"/>
      <c r="D103" s="76">
        <f t="shared" ref="D103:F103" si="26">SUM(D104+D115)</f>
        <v>54231485</v>
      </c>
      <c r="E103" s="76">
        <f t="shared" si="26"/>
        <v>15490000</v>
      </c>
      <c r="F103" s="76">
        <f t="shared" si="26"/>
        <v>0</v>
      </c>
      <c r="G103" s="29">
        <f t="shared" si="3"/>
        <v>69721485</v>
      </c>
      <c r="H103" s="2"/>
      <c r="I103" s="2"/>
      <c r="J103" s="88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30">
        <v>510000.0</v>
      </c>
      <c r="B104" s="31" t="s">
        <v>109</v>
      </c>
      <c r="C104" s="14"/>
      <c r="D104" s="32">
        <f t="shared" ref="D104:F104" si="27">SUM(D105+D108+D113)</f>
        <v>54231485</v>
      </c>
      <c r="E104" s="32">
        <f t="shared" si="27"/>
        <v>15490000</v>
      </c>
      <c r="F104" s="32">
        <f t="shared" si="27"/>
        <v>0</v>
      </c>
      <c r="G104" s="33">
        <f t="shared" si="3"/>
        <v>69721485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34">
        <v>511000.0</v>
      </c>
      <c r="B105" s="35" t="s">
        <v>110</v>
      </c>
      <c r="C105" s="14"/>
      <c r="D105" s="48">
        <f t="shared" ref="D105:F105" si="28">D106+D107</f>
        <v>51681485</v>
      </c>
      <c r="E105" s="48">
        <f t="shared" si="28"/>
        <v>15440000</v>
      </c>
      <c r="F105" s="48">
        <f t="shared" si="28"/>
        <v>0</v>
      </c>
      <c r="G105" s="37">
        <f t="shared" si="3"/>
        <v>67121485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43">
        <v>511300.0</v>
      </c>
      <c r="B106" s="44" t="s">
        <v>111</v>
      </c>
      <c r="C106" s="14"/>
      <c r="D106" s="56">
        <v>3.6138685E7</v>
      </c>
      <c r="E106" s="56">
        <f>'план 2019. - извор 01'!E105+'план 2019. - извор 04'!E105+'план 2019. - извор 07'!E105+'буџетска резерва'!E105</f>
        <v>12280000</v>
      </c>
      <c r="F106" s="55">
        <f>'план 2019. - извор 01'!F105+'план 2019. - извор 04'!F104+'план 2019. - извор 07'!F104+'буџетска резерва'!F104</f>
        <v>0</v>
      </c>
      <c r="G106" s="112">
        <v>4.7138685E7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43">
        <v>511400.0</v>
      </c>
      <c r="B107" s="44" t="s">
        <v>112</v>
      </c>
      <c r="C107" s="14"/>
      <c r="D107" s="56">
        <f>'план 2019. - извор 01'!D106+'план 2019. - извор 04'!D106+'план 2019. - извор 07'!D106+'буџетска резерва'!D106</f>
        <v>15542800</v>
      </c>
      <c r="E107" s="55">
        <f>'план 2019. - извор 01'!E106+'план 2019. - извор 04'!E106+'план 2019. - извор 07'!E106+'буџетска резерва'!E106</f>
        <v>3160000</v>
      </c>
      <c r="F107" s="55">
        <f>'план 2019. - извор 01'!F106+'план 2019. - извор 04'!F105+'план 2019. - извор 07'!F105+'буџетска резерва'!F105</f>
        <v>0</v>
      </c>
      <c r="G107" s="42">
        <f t="shared" ref="G107:G117" si="30">SUM(D107:F107)</f>
        <v>18702800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34">
        <v>512000.0</v>
      </c>
      <c r="B108" s="35" t="s">
        <v>113</v>
      </c>
      <c r="C108" s="14"/>
      <c r="D108" s="48">
        <f t="shared" ref="D108:F108" si="29">SUM(D109:D112)</f>
        <v>2500000</v>
      </c>
      <c r="E108" s="48">
        <f t="shared" si="29"/>
        <v>0</v>
      </c>
      <c r="F108" s="48">
        <f t="shared" si="29"/>
        <v>0</v>
      </c>
      <c r="G108" s="37">
        <f t="shared" si="30"/>
        <v>2500000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43">
        <v>512200.0</v>
      </c>
      <c r="B109" s="44" t="s">
        <v>114</v>
      </c>
      <c r="C109" s="14"/>
      <c r="D109" s="56">
        <f>'план 2019. - извор 01'!D108+'план 2019. - извор 04'!D108+'план 2019. - извор 07'!D108+'буџетска резерва'!D108</f>
        <v>2500000</v>
      </c>
      <c r="E109" s="55">
        <f>'план 2019. - извор 01'!E108+'план 2019. - извор 04'!E108+'план 2019. - извор 07'!E108+'буџетска резерва'!E108</f>
        <v>0</v>
      </c>
      <c r="F109" s="55">
        <f>'план 2019. - извор 01'!F108+'план 2019. - извор 04'!F107+'план 2019. - извор 07'!F107+'буџетска резерва'!F107</f>
        <v>0</v>
      </c>
      <c r="G109" s="42">
        <f t="shared" si="30"/>
        <v>2500000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43">
        <v>512600.0</v>
      </c>
      <c r="B110" s="44" t="s">
        <v>115</v>
      </c>
      <c r="C110" s="14"/>
      <c r="D110" s="55">
        <f>'план 2019. - извор 01'!D109+'план 2019. - извор 04'!D109+'план 2019. - извор 07'!D109+'буџетска резерва'!D109</f>
        <v>0</v>
      </c>
      <c r="E110" s="55">
        <f>'план 2019. - извор 01'!E109+'план 2019. - извор 04'!E109+'план 2019. - извор 07'!E109+'буџетска резерва'!E109</f>
        <v>0</v>
      </c>
      <c r="F110" s="55">
        <f>'план 2019. - извор 01'!F109+'план 2019. - извор 04'!F108+'план 2019. - извор 07'!F108+'буџетска резерва'!F108</f>
        <v>0</v>
      </c>
      <c r="G110" s="42">
        <f t="shared" si="30"/>
        <v>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43">
        <v>512800.0</v>
      </c>
      <c r="B111" s="44" t="s">
        <v>117</v>
      </c>
      <c r="C111" s="14"/>
      <c r="D111" s="55">
        <f>'план 2019. - извор 01'!D110+'план 2019. - извор 04'!D109+'план 2019. - извор 07'!D109+'буџетска резерва'!D109</f>
        <v>0</v>
      </c>
      <c r="E111" s="55">
        <f>'план 2019. - извор 01'!E110+'план 2019. - извор 04'!E109+'план 2019. - извор 07'!E109+'буџетска резерва'!E109</f>
        <v>0</v>
      </c>
      <c r="F111" s="55">
        <f>'план 2019. - извор 01'!F110+'план 2019. - извор 04'!F109+'план 2019. - извор 07'!F109+'буџетска резерва'!F109</f>
        <v>0</v>
      </c>
      <c r="G111" s="42">
        <f t="shared" si="30"/>
        <v>0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43">
        <v>512900.0</v>
      </c>
      <c r="B112" s="44" t="s">
        <v>118</v>
      </c>
      <c r="C112" s="14"/>
      <c r="D112" s="55">
        <f>'план 2019. - извор 01'!D111+'план 2019. - извор 04'!D111+'план 2019. - извор 07'!D111+'буџетска резерва'!D111</f>
        <v>0</v>
      </c>
      <c r="E112" s="55">
        <f>'план 2019. - извор 01'!E111+'план 2019. - извор 04'!E110+'план 2019. - извор 07'!E110+'буџетска резерва'!E110</f>
        <v>0</v>
      </c>
      <c r="F112" s="55">
        <f>'план 2019. - извор 01'!F111+'план 2019. - извор 04'!F110+'план 2019. - извор 07'!F110+'буџетска резерва'!F110</f>
        <v>0</v>
      </c>
      <c r="G112" s="42">
        <f t="shared" si="30"/>
        <v>0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34">
        <v>515000.0</v>
      </c>
      <c r="B113" s="35" t="s">
        <v>119</v>
      </c>
      <c r="C113" s="14"/>
      <c r="D113" s="48">
        <f t="shared" ref="D113:F113" si="31">D114</f>
        <v>50000</v>
      </c>
      <c r="E113" s="48">
        <f t="shared" si="31"/>
        <v>50000</v>
      </c>
      <c r="F113" s="48">
        <f t="shared" si="31"/>
        <v>0</v>
      </c>
      <c r="G113" s="37">
        <f t="shared" si="30"/>
        <v>100000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43">
        <v>515100.0</v>
      </c>
      <c r="B114" s="44" t="s">
        <v>121</v>
      </c>
      <c r="C114" s="14"/>
      <c r="D114" s="52">
        <f>'план 2019. - извор 01'!D113+'план 2019. - извор 04'!D113+'план 2019. - извор 07'!D113+'буџетска резерва'!D113</f>
        <v>50000</v>
      </c>
      <c r="E114" s="52">
        <f>'план 2019. - извор 01'!E113+'план 2019. - извор 04'!E113+'план 2019. - извор 07'!E113+'буџетска резерва'!E113</f>
        <v>50000</v>
      </c>
      <c r="F114" s="52">
        <f>'план 2019. - извор 01'!F113+'план 2019. - извор 04'!F112+'план 2019. - извор 07'!F112+'буџетска резерва'!F112</f>
        <v>0</v>
      </c>
      <c r="G114" s="42">
        <f t="shared" si="30"/>
        <v>100000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30">
        <v>520000.0</v>
      </c>
      <c r="B115" s="31" t="s">
        <v>122</v>
      </c>
      <c r="C115" s="14"/>
      <c r="D115" s="32">
        <f t="shared" ref="D115:F115" si="32">SUM(D116)</f>
        <v>0</v>
      </c>
      <c r="E115" s="32">
        <f t="shared" si="32"/>
        <v>0</v>
      </c>
      <c r="F115" s="32">
        <f t="shared" si="32"/>
        <v>0</v>
      </c>
      <c r="G115" s="33">
        <f t="shared" si="30"/>
        <v>0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34">
        <v>523000.0</v>
      </c>
      <c r="B116" s="35" t="s">
        <v>123</v>
      </c>
      <c r="C116" s="14"/>
      <c r="D116" s="48">
        <f t="shared" ref="D116:F116" si="33">SUM(D117)</f>
        <v>0</v>
      </c>
      <c r="E116" s="48">
        <f t="shared" si="33"/>
        <v>0</v>
      </c>
      <c r="F116" s="48">
        <f t="shared" si="33"/>
        <v>0</v>
      </c>
      <c r="G116" s="37">
        <f t="shared" si="30"/>
        <v>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78">
        <v>523100.0</v>
      </c>
      <c r="B117" s="79" t="s">
        <v>124</v>
      </c>
      <c r="C117" s="14"/>
      <c r="D117" s="80">
        <f>'план 2019. - извор 01'!D116+'план 2019. - извор 04'!D115+'план 2019. - извор 07'!D115+'буџетска резерва'!D115</f>
        <v>0</v>
      </c>
      <c r="E117" s="80">
        <f>'план 2019. - извор 01'!E116+'план 2019. - извор 04'!E115+'план 2019. - извор 07'!E115+'буџетска резерва'!E115</f>
        <v>0</v>
      </c>
      <c r="F117" s="80">
        <f>'план 2019. - извор 01'!F116+'план 2019. - извор 04'!F115+'план 2019. - извор 07'!F115+'буџетска резерва'!F115</f>
        <v>0</v>
      </c>
      <c r="G117" s="82">
        <f t="shared" si="30"/>
        <v>0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83" t="s">
        <v>125</v>
      </c>
      <c r="B118" s="84" t="s">
        <v>126</v>
      </c>
      <c r="C118" s="14"/>
      <c r="D118" s="85">
        <f>SUM(D15+D103)</f>
        <v>147188149</v>
      </c>
      <c r="E118" s="85">
        <f t="shared" ref="E118:F118" si="34">E15+E103</f>
        <v>81935647.53</v>
      </c>
      <c r="F118" s="86">
        <f t="shared" si="34"/>
        <v>0</v>
      </c>
      <c r="G118" s="87">
        <f>SUM(D118+E118+F118)</f>
        <v>229123796.5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6"/>
      <c r="B119" s="6"/>
      <c r="C119" s="14"/>
      <c r="D119" s="6"/>
      <c r="E119" s="6"/>
      <c r="F119" s="6"/>
      <c r="G119" s="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88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88"/>
      <c r="E121" s="8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0">
    <mergeCell ref="D7:F7"/>
    <mergeCell ref="D6:F6"/>
    <mergeCell ref="D8:F8"/>
    <mergeCell ref="A13:B14"/>
    <mergeCell ref="D13:D14"/>
    <mergeCell ref="E13:E14"/>
    <mergeCell ref="F13:F14"/>
    <mergeCell ref="G13:G14"/>
    <mergeCell ref="D5:G5"/>
    <mergeCell ref="D10:F10"/>
  </mergeCells>
  <printOptions/>
  <pageMargins bottom="0.75" footer="0.0" header="0.0" left="0.7" right="0.7" top="0.75"/>
  <pageSetup orientation="landscape"/>
  <drawing r:id="rId1"/>
</worksheet>
</file>